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arq-01\DAD\SCC\Licitação\Licitações\2025\Concorrência\90003. Obra sede (bloco 4)\Edital e anexos\"/>
    </mc:Choice>
  </mc:AlternateContent>
  <xr:revisionPtr revIDLastSave="0" documentId="13_ncr:1_{A6CB1653-4B6F-4340-8F52-21F462173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 físico-financeiro" sheetId="1" r:id="rId1"/>
  </sheets>
  <definedNames>
    <definedName name="_xlnm.Print_Area" localSheetId="0">'Cronograma físico-financeiro'!$A$1:$X$64</definedName>
    <definedName name="OLE_LINK3_1" localSheetId="0">#REF!</definedName>
    <definedName name="OLE_LINK3_1">#REF!</definedName>
    <definedName name="OLE_LINK4_1" localSheetId="0">#REF!</definedName>
    <definedName name="OLE_LINK4_1">#REF!</definedName>
    <definedName name="_xlnm.Print_Titles" localSheetId="0">'Cronograma físico-financeiro'!$A:$B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2" i="1" l="1"/>
  <c r="W50" i="1"/>
  <c r="W48" i="1"/>
  <c r="W46" i="1"/>
  <c r="W44" i="1"/>
  <c r="W42" i="1"/>
  <c r="W40" i="1"/>
  <c r="W38" i="1"/>
  <c r="W36" i="1"/>
  <c r="W34" i="1"/>
  <c r="W32" i="1"/>
  <c r="W30" i="1"/>
  <c r="W28" i="1"/>
  <c r="W26" i="1"/>
  <c r="W24" i="1"/>
  <c r="W22" i="1"/>
  <c r="W20" i="1"/>
  <c r="W18" i="1"/>
  <c r="W16" i="1"/>
  <c r="W12" i="1"/>
  <c r="W14" i="1"/>
  <c r="W41" i="1" l="1"/>
  <c r="W45" i="1"/>
  <c r="W43" i="1"/>
  <c r="W39" i="1"/>
  <c r="W37" i="1"/>
  <c r="W35" i="1"/>
  <c r="W33" i="1"/>
  <c r="W29" i="1"/>
  <c r="W27" i="1"/>
  <c r="W25" i="1"/>
  <c r="W23" i="1"/>
  <c r="W21" i="1"/>
  <c r="W19" i="1"/>
  <c r="W17" i="1"/>
  <c r="W57" i="1" l="1"/>
  <c r="W53" i="1"/>
  <c r="W51" i="1"/>
  <c r="W49" i="1"/>
  <c r="W47" i="1"/>
  <c r="W31" i="1"/>
  <c r="W15" i="1"/>
  <c r="W13" i="1"/>
  <c r="L52" i="1" l="1"/>
  <c r="V52" i="1"/>
  <c r="D52" i="1"/>
  <c r="R52" i="1"/>
  <c r="F52" i="1"/>
  <c r="N52" i="1"/>
  <c r="H52" i="1"/>
  <c r="P52" i="1"/>
  <c r="J52" i="1"/>
  <c r="T52" i="1"/>
  <c r="P36" i="1" l="1"/>
  <c r="R36" i="1"/>
  <c r="T36" i="1"/>
  <c r="J36" i="1"/>
  <c r="V36" i="1"/>
  <c r="H36" i="1"/>
  <c r="N36" i="1"/>
  <c r="D36" i="1"/>
  <c r="F36" i="1"/>
  <c r="L36" i="1"/>
  <c r="N34" i="1"/>
  <c r="P34" i="1"/>
  <c r="D34" i="1"/>
  <c r="J34" i="1"/>
  <c r="R34" i="1"/>
  <c r="L34" i="1"/>
  <c r="F34" i="1"/>
  <c r="H34" i="1"/>
  <c r="V34" i="1"/>
  <c r="T34" i="1"/>
  <c r="H32" i="1"/>
  <c r="P32" i="1"/>
  <c r="V32" i="1"/>
  <c r="L32" i="1"/>
  <c r="R32" i="1"/>
  <c r="F32" i="1"/>
  <c r="T32" i="1"/>
  <c r="J32" i="1"/>
  <c r="D32" i="1"/>
  <c r="N32" i="1"/>
  <c r="P30" i="1"/>
  <c r="V30" i="1"/>
  <c r="L30" i="1"/>
  <c r="N30" i="1"/>
  <c r="F30" i="1"/>
  <c r="J30" i="1"/>
  <c r="R30" i="1"/>
  <c r="D30" i="1"/>
  <c r="H30" i="1"/>
  <c r="T30" i="1"/>
  <c r="L28" i="1"/>
  <c r="V28" i="1"/>
  <c r="P28" i="1"/>
  <c r="D28" i="1"/>
  <c r="N28" i="1"/>
  <c r="T28" i="1"/>
  <c r="J28" i="1"/>
  <c r="R28" i="1"/>
  <c r="F28" i="1"/>
  <c r="H28" i="1"/>
  <c r="F26" i="1"/>
  <c r="L26" i="1"/>
  <c r="J26" i="1"/>
  <c r="H26" i="1"/>
  <c r="R26" i="1"/>
  <c r="P26" i="1"/>
  <c r="T26" i="1"/>
  <c r="D26" i="1"/>
  <c r="V26" i="1"/>
  <c r="N26" i="1"/>
  <c r="V24" i="1"/>
  <c r="R24" i="1"/>
  <c r="T24" i="1"/>
  <c r="F24" i="1"/>
  <c r="N24" i="1"/>
  <c r="J24" i="1"/>
  <c r="D24" i="1"/>
  <c r="P24" i="1"/>
  <c r="H24" i="1"/>
  <c r="L24" i="1"/>
  <c r="P22" i="1"/>
  <c r="V22" i="1"/>
  <c r="N22" i="1"/>
  <c r="D22" i="1"/>
  <c r="L22" i="1"/>
  <c r="H22" i="1"/>
  <c r="F22" i="1"/>
  <c r="J22" i="1"/>
  <c r="T22" i="1"/>
  <c r="R22" i="1"/>
  <c r="H12" i="1"/>
  <c r="X54" i="1"/>
  <c r="R12" i="1"/>
  <c r="N12" i="1"/>
  <c r="V12" i="1"/>
  <c r="J12" i="1"/>
  <c r="L12" i="1"/>
  <c r="T12" i="1"/>
  <c r="D12" i="1"/>
  <c r="F12" i="1"/>
  <c r="P12" i="1"/>
  <c r="P20" i="1"/>
  <c r="T20" i="1"/>
  <c r="L20" i="1"/>
  <c r="J20" i="1"/>
  <c r="N20" i="1"/>
  <c r="V20" i="1"/>
  <c r="R20" i="1"/>
  <c r="H20" i="1"/>
  <c r="D20" i="1"/>
  <c r="F20" i="1"/>
  <c r="D50" i="1"/>
  <c r="F50" i="1"/>
  <c r="L50" i="1"/>
  <c r="R50" i="1"/>
  <c r="T50" i="1"/>
  <c r="N50" i="1"/>
  <c r="J50" i="1"/>
  <c r="P50" i="1"/>
  <c r="H50" i="1"/>
  <c r="V50" i="1"/>
  <c r="H18" i="1"/>
  <c r="V18" i="1"/>
  <c r="P18" i="1"/>
  <c r="D18" i="1"/>
  <c r="R18" i="1"/>
  <c r="T18" i="1"/>
  <c r="L18" i="1"/>
  <c r="N18" i="1"/>
  <c r="F18" i="1"/>
  <c r="J18" i="1"/>
  <c r="H48" i="1"/>
  <c r="F48" i="1"/>
  <c r="D48" i="1"/>
  <c r="R48" i="1"/>
  <c r="J48" i="1"/>
  <c r="N48" i="1"/>
  <c r="P48" i="1"/>
  <c r="T48" i="1"/>
  <c r="V48" i="1"/>
  <c r="L48" i="1"/>
  <c r="T16" i="1"/>
  <c r="R16" i="1"/>
  <c r="L16" i="1"/>
  <c r="P16" i="1"/>
  <c r="H16" i="1"/>
  <c r="D16" i="1"/>
  <c r="V16" i="1"/>
  <c r="F16" i="1"/>
  <c r="J16" i="1"/>
  <c r="N16" i="1"/>
  <c r="T46" i="1"/>
  <c r="R46" i="1"/>
  <c r="P46" i="1"/>
  <c r="D46" i="1"/>
  <c r="V46" i="1"/>
  <c r="F46" i="1"/>
  <c r="J46" i="1"/>
  <c r="H46" i="1"/>
  <c r="L46" i="1"/>
  <c r="N46" i="1"/>
  <c r="H14" i="1"/>
  <c r="L14" i="1"/>
  <c r="V14" i="1"/>
  <c r="P14" i="1"/>
  <c r="R14" i="1"/>
  <c r="T14" i="1"/>
  <c r="J14" i="1"/>
  <c r="F14" i="1"/>
  <c r="D14" i="1"/>
  <c r="N14" i="1"/>
  <c r="L44" i="1"/>
  <c r="H44" i="1"/>
  <c r="D44" i="1"/>
  <c r="P44" i="1"/>
  <c r="R44" i="1"/>
  <c r="F44" i="1"/>
  <c r="J44" i="1"/>
  <c r="T44" i="1"/>
  <c r="N44" i="1"/>
  <c r="V44" i="1"/>
  <c r="P42" i="1"/>
  <c r="R42" i="1"/>
  <c r="T42" i="1"/>
  <c r="L42" i="1"/>
  <c r="V42" i="1"/>
  <c r="H42" i="1"/>
  <c r="F42" i="1"/>
  <c r="D42" i="1"/>
  <c r="J42" i="1"/>
  <c r="N42" i="1"/>
  <c r="L40" i="1"/>
  <c r="J40" i="1"/>
  <c r="P40" i="1"/>
  <c r="N40" i="1"/>
  <c r="R40" i="1"/>
  <c r="F40" i="1"/>
  <c r="V40" i="1"/>
  <c r="D40" i="1"/>
  <c r="T40" i="1"/>
  <c r="H40" i="1"/>
  <c r="F38" i="1"/>
  <c r="D38" i="1"/>
  <c r="P38" i="1"/>
  <c r="N38" i="1"/>
  <c r="T38" i="1"/>
  <c r="H38" i="1"/>
  <c r="L38" i="1"/>
  <c r="V38" i="1"/>
  <c r="R38" i="1"/>
  <c r="J38" i="1"/>
  <c r="X59" i="1" l="1"/>
  <c r="F54" i="1"/>
  <c r="E54" i="1" s="1"/>
  <c r="R54" i="1"/>
  <c r="Q54" i="1" s="1"/>
  <c r="L54" i="1"/>
  <c r="K54" i="1" s="1"/>
  <c r="H54" i="1"/>
  <c r="G54" i="1" s="1"/>
  <c r="T54" i="1"/>
  <c r="S54" i="1" s="1"/>
  <c r="J54" i="1"/>
  <c r="I54" i="1" s="1"/>
  <c r="N54" i="1"/>
  <c r="M54" i="1" s="1"/>
  <c r="P54" i="1"/>
  <c r="O54" i="1" s="1"/>
  <c r="V54" i="1"/>
  <c r="U54" i="1" s="1"/>
  <c r="U56" i="1" s="1"/>
  <c r="D54" i="1"/>
  <c r="V56" i="1" l="1"/>
  <c r="O56" i="1"/>
  <c r="P56" i="1" s="1"/>
  <c r="G56" i="1"/>
  <c r="H56" i="1" s="1"/>
  <c r="S56" i="1"/>
  <c r="T56" i="1" s="1"/>
  <c r="M56" i="1"/>
  <c r="N56" i="1" s="1"/>
  <c r="K56" i="1"/>
  <c r="L56" i="1" s="1"/>
  <c r="Q56" i="1"/>
  <c r="R56" i="1" s="1"/>
  <c r="I56" i="1"/>
  <c r="J56" i="1" s="1"/>
  <c r="E56" i="1"/>
  <c r="F56" i="1" s="1"/>
  <c r="C54" i="1"/>
  <c r="C56" i="1" s="1"/>
  <c r="W56" i="1" s="1"/>
  <c r="D56" i="1" l="1"/>
  <c r="D59" i="1" s="1"/>
  <c r="F59" i="1" l="1"/>
  <c r="C59" i="1"/>
  <c r="H59" i="1" l="1"/>
  <c r="E59" i="1"/>
  <c r="G59" i="1" l="1"/>
  <c r="J59" i="1"/>
  <c r="I59" i="1" l="1"/>
  <c r="L59" i="1"/>
  <c r="K59" i="1" l="1"/>
  <c r="N59" i="1"/>
  <c r="M59" i="1" l="1"/>
  <c r="P59" i="1"/>
  <c r="O59" i="1" l="1"/>
  <c r="R59" i="1"/>
  <c r="Q59" i="1" l="1"/>
  <c r="T59" i="1"/>
  <c r="S59" i="1" l="1"/>
  <c r="V59" i="1"/>
  <c r="U5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willfaela</author>
  </authors>
  <commentList>
    <comment ref="W9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PREENCHER AQUI</t>
        </r>
      </text>
    </comment>
    <comment ref="X12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4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6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18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0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2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4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6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28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0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2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4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6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38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0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2" authorId="0" shapeId="0" xr:uid="{00000000-0006-0000-0000-000011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4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6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48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0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2" authorId="0" shapeId="0" xr:uid="{00000000-0006-0000-0000-000016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X56" authorId="0" shapeId="0" xr:uid="{00000000-0006-0000-0000-000017000000}">
      <text>
        <r>
          <rPr>
            <b/>
            <sz val="9"/>
            <color indexed="81"/>
            <rFont val="Segoe UI"/>
            <family val="2"/>
          </rPr>
          <t>PREENCHER CONFORME RESUMO DA PLANILHA ORÇAMNETÁRIA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<sst xmlns="http://schemas.openxmlformats.org/spreadsheetml/2006/main" count="120" uniqueCount="75">
  <si>
    <t>ITEM</t>
  </si>
  <si>
    <t>DESCRIÇÃO</t>
  </si>
  <si>
    <t>PRAZO TOTAL</t>
  </si>
  <si>
    <t>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</si>
  <si>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</si>
  <si>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</si>
  <si>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</si>
  <si>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</si>
  <si>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</si>
  <si>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</si>
  <si>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</si>
  <si>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</si>
  <si>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</si>
  <si>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</si>
  <si>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%</t>
  </si>
  <si>
    <t>R$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</si>
  <si>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</si>
  <si>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</si>
  <si>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</si>
  <si>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</si>
  <si>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</si>
  <si>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</si>
  <si>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</si>
  <si>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</si>
  <si>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</si>
  <si>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Total etapa</t>
  </si>
  <si>
    <t>10.</t>
  </si>
  <si>
    <t>Total Acumulado</t>
  </si>
  <si>
    <t>THAIS HERNANDES DO NASCIMENTO DIAS - ME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</si>
  <si>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</si>
  <si>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</si>
  <si>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</si>
  <si>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</si>
  <si>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</si>
  <si>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</si>
  <si>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</si>
  <si>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</si>
  <si>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</si>
  <si>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</si>
  <si>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</si>
  <si>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</si>
  <si>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SERVIÇOS PRELIMINARES E INSTALAÇÕES FIXAS DE CANTEIRO</t>
  </si>
  <si>
    <t>LOCAÇÕES E CONSUMO DE CANTEIRO</t>
  </si>
  <si>
    <t>FUNDAÇÕES</t>
  </si>
  <si>
    <t>ESTRUTURA DE CONCRETO ARMADO</t>
  </si>
  <si>
    <t>ALVENARIAS E VEDAÇÕES</t>
  </si>
  <si>
    <t>IMPERMEABILIZAÇÕES</t>
  </si>
  <si>
    <t>COBERTURA</t>
  </si>
  <si>
    <t>ESQUADRIAS</t>
  </si>
  <si>
    <t>CONTRAPISOS E REVESTIMENTOS ARGAMASSADOS</t>
  </si>
  <si>
    <t>INSTALAÇÕES HIDROSSANITÁRIAS</t>
  </si>
  <si>
    <t>INSTALAÇÕES DE PREVENÇÃO CONTRA INCÊNDIO E PÂNICO</t>
  </si>
  <si>
    <t>INSTALAÇÕES DE CLIMATIZAÇÃO</t>
  </si>
  <si>
    <t>INSTALAÇÕES ELÉTRICAS</t>
  </si>
  <si>
    <t>INSTALAÇÕES DE REDE LÓGICA (DADOS / VOZ / CONTROLE / CFTV)</t>
  </si>
  <si>
    <t>SISTEMA FOTOVOLTAICO</t>
  </si>
  <si>
    <t>SPDA</t>
  </si>
  <si>
    <t>LOUÇAS E METAIS SANITÁRIOS</t>
  </si>
  <si>
    <t>ACABAMENTOS</t>
  </si>
  <si>
    <t>ACESSIBILIDADE</t>
  </si>
  <si>
    <t>PAISAGISMO</t>
  </si>
  <si>
    <t>SERVIÇOS COMPLEMENTARES</t>
  </si>
  <si>
    <t>ADMINISTRAÇÃO DE OBRA</t>
  </si>
  <si>
    <t>RAZÃO SOCIAL:</t>
  </si>
  <si>
    <t>PREENCHER</t>
  </si>
  <si>
    <t>CNPJ:</t>
  </si>
  <si>
    <t>CONTATO/E-MAIL:</t>
  </si>
  <si>
    <t>DATA DA PROPOSTA:</t>
  </si>
  <si>
    <t>OBRA:</t>
  </si>
  <si>
    <t>REFORMA E AMPLIAÇÃO CREA MS - BLOCO 04 - AMPLIAÇÃO</t>
  </si>
  <si>
    <t>ENDEREÇO:</t>
  </si>
  <si>
    <t>R. SEBASTIÃO TAVEIRA, 268 - SÃO FRANCISCO, CAMPO GRANDE - MS, 79010-480</t>
  </si>
  <si>
    <t>LOGO DA EMPRESA</t>
  </si>
  <si>
    <t>ASSINATURA DA EMPRESA /RT</t>
  </si>
  <si>
    <t>CONCORRÊNCIA Nº 90001/2026 | PROCESSO Nº P2025/058651-1
ANEXO D - MODELO DE CRONOGRAMA FÍSICO-FINANCEIRO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</si>
</sst>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5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0549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164" fontId="4" fillId="0" borderId="0"/>
    <xf numFmtId="9" fontId="4" fillId="0" borderId="0"/>
    <xf numFmtId="0" fontId="2" fillId="0" borderId="0"/>
    <xf numFmtId="9" fontId="2" fillId="0" borderId="0"/>
  </cellStyleXfs>
  <cellXfs count="53">
    <xf numFmtId="0" fontId="0" fillId="0" borderId="0" xfId="0"/>
    <xf numFmtId="0" fontId="2" fillId="0" borderId="0" xfId="3"/>
    <xf numFmtId="10" fontId="2" fillId="0" borderId="1" xfId="3" applyNumberFormat="1" applyBorder="1" applyAlignment="1">
      <alignment vertical="center"/>
    </xf>
    <xf numFmtId="44" fontId="2" fillId="0" borderId="1" xfId="3" applyNumberFormat="1" applyBorder="1" applyAlignment="1">
      <alignment vertical="center"/>
    </xf>
    <xf numFmtId="44" fontId="2" fillId="0" borderId="0" xfId="3" applyNumberFormat="1"/>
    <xf numFmtId="44" fontId="2" fillId="0" borderId="0" xfId="4" applyNumberFormat="1"/>
    <xf numFmtId="0" fontId="2" fillId="2" borderId="1" xfId="3" applyFill="1" applyBorder="1"/>
    <xf numFmtId="10" fontId="3" fillId="0" borderId="1" xfId="3" applyNumberFormat="1" applyFont="1" applyBorder="1" applyAlignment="1">
      <alignment vertical="center"/>
    </xf>
    <xf numFmtId="44" fontId="3" fillId="0" borderId="1" xfId="3" applyNumberFormat="1" applyFont="1" applyBorder="1"/>
    <xf numFmtId="44" fontId="3" fillId="0" borderId="1" xfId="3" applyNumberFormat="1" applyFont="1" applyBorder="1" applyAlignment="1">
      <alignment horizontal="center" vertical="center"/>
    </xf>
    <xf numFmtId="44" fontId="3" fillId="0" borderId="1" xfId="3" applyNumberFormat="1" applyFont="1" applyBorder="1" applyAlignment="1">
      <alignment vertical="center"/>
    </xf>
    <xf numFmtId="0" fontId="2" fillId="0" borderId="5" xfId="3" applyBorder="1"/>
    <xf numFmtId="0" fontId="3" fillId="0" borderId="5" xfId="3" applyFont="1" applyBorder="1" applyAlignment="1">
      <alignment horizontal="right"/>
    </xf>
    <xf numFmtId="164" fontId="5" fillId="0" borderId="0" xfId="1" applyFont="1"/>
    <xf numFmtId="10" fontId="2" fillId="0" borderId="0" xfId="3" applyNumberFormat="1"/>
    <xf numFmtId="0" fontId="3" fillId="0" borderId="0" xfId="3" applyFont="1" applyAlignment="1">
      <alignment horizontal="right"/>
    </xf>
    <xf numFmtId="0" fontId="7" fillId="0" borderId="0" xfId="3" applyFont="1" applyAlignment="1">
      <alignment horizontal="left"/>
    </xf>
    <xf numFmtId="0" fontId="7" fillId="0" borderId="0" xfId="3" applyFont="1" applyAlignment="1">
      <alignment horizontal="right"/>
    </xf>
    <xf numFmtId="10" fontId="4" fillId="0" borderId="0" xfId="2" applyNumberFormat="1"/>
    <xf numFmtId="0" fontId="6" fillId="0" borderId="0" xfId="3" applyFont="1" applyAlignment="1">
      <alignment horizontal="right"/>
    </xf>
    <xf numFmtId="0" fontId="5" fillId="2" borderId="0" xfId="0" applyFont="1" applyFill="1" applyAlignment="1">
      <alignment vertical="center"/>
    </xf>
    <xf numFmtId="0" fontId="3" fillId="0" borderId="0" xfId="3" applyFont="1"/>
    <xf numFmtId="0" fontId="7" fillId="0" borderId="0" xfId="3" applyFont="1"/>
    <xf numFmtId="0" fontId="3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4" fontId="2" fillId="0" borderId="0" xfId="3" applyNumberFormat="1" applyAlignment="1">
      <alignment vertical="center"/>
    </xf>
    <xf numFmtId="0" fontId="5" fillId="3" borderId="1" xfId="0" applyFont="1" applyFill="1" applyBorder="1"/>
    <xf numFmtId="0" fontId="2" fillId="5" borderId="1" xfId="3" applyFill="1" applyBorder="1"/>
    <xf numFmtId="0" fontId="2" fillId="6" borderId="1" xfId="3" applyFill="1" applyBorder="1"/>
    <xf numFmtId="0" fontId="2" fillId="7" borderId="1" xfId="3" applyFill="1" applyBorder="1"/>
    <xf numFmtId="0" fontId="2" fillId="8" borderId="1" xfId="3" applyFill="1" applyBorder="1"/>
    <xf numFmtId="44" fontId="2" fillId="0" borderId="0" xfId="3" applyNumberForma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10" fontId="2" fillId="0" borderId="1" xfId="4" applyNumberForma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44" fontId="9" fillId="0" borderId="1" xfId="3" applyNumberFormat="1" applyFont="1" applyBorder="1" applyAlignment="1">
      <alignment horizontal="center" vertical="center"/>
    </xf>
    <xf numFmtId="0" fontId="7" fillId="0" borderId="0" xfId="3" applyFont="1" applyAlignment="1">
      <alignment horizontal="right"/>
    </xf>
    <xf numFmtId="0" fontId="7" fillId="0" borderId="6" xfId="3" applyFont="1" applyBorder="1" applyAlignment="1">
      <alignment horizontal="right"/>
    </xf>
    <xf numFmtId="0" fontId="3" fillId="0" borderId="1" xfId="3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14" fillId="0" borderId="0" xfId="0" applyFont="1" applyAlignment="1">
      <alignment horizontal="center"/>
    </xf>
  </cellXfs>
  <cellStyles count="5">
    <cellStyle name="Moeda" xfId="1" builtinId="4"/>
    <cellStyle name="Normal" xfId="0" builtinId="0"/>
    <cellStyle name="Normal 3 2" xfId="3" xr:uid="{00000000-0005-0000-0000-000002000000}"/>
    <cellStyle name="Porcentagem" xfId="2" builtinId="5"/>
    <cellStyle name="Porcentagem 3 2" xfId="4" xr:uid="{00000000-0005-0000-0000-000004000000}"/>
  </cellStyles>
  <dxfs count="3">
    <dxf>
      <fill>
        <patternFill>
          <bgColor theme="8" tint="-0.499984740745262"/>
        </patternFill>
      </fill>
    </dxf>
    <dxf>
      <fill>
        <patternFill>
          <bgColor theme="8" tint="-0.49998474074526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9998168889431442"/>
    <pageSetUpPr fitToPage="1"/>
  </sheetPr>
  <dimension ref="A1:AB112"/>
  <sheetViews>
    <sheetView showGridLines="0" tabSelected="1" view="pageBreakPreview" zoomScale="55" zoomScaleNormal="55" zoomScaleSheetLayoutView="55" zoomScalePageLayoutView="55" workbookViewId="0">
      <selection activeCell="E13" sqref="E13"/>
    </sheetView>
  </sheetViews>
  <sheetFormatPr defaultColWidth="9.140625" defaultRowHeight="15" x14ac:dyDescent="0.25"/>
  <cols>
    <col min="1" max="1" width="48.85546875" style="1" bestFit="1" customWidth="1"/>
    <col min="2" max="2" width="69.140625" style="1" bestFit="1" customWidth="1"/>
    <col min="3" max="3" width="12.140625" style="1" bestFit="1" customWidth="1"/>
    <col min="4" max="4" width="21.42578125" style="1" bestFit="1" customWidth="1"/>
    <col min="5" max="5" width="10" style="1" bestFit="1" customWidth="1"/>
    <col min="6" max="6" width="22.5703125" style="1" bestFit="1" customWidth="1"/>
    <col min="7" max="7" width="10.28515625" style="1" bestFit="1" customWidth="1"/>
    <col min="8" max="8" width="23.42578125" style="1" bestFit="1" customWidth="1"/>
    <col min="9" max="9" width="10" style="1" bestFit="1" customWidth="1"/>
    <col min="10" max="10" width="23.85546875" style="1" bestFit="1" customWidth="1"/>
    <col min="11" max="11" width="10.28515625" style="1" bestFit="1" customWidth="1"/>
    <col min="12" max="12" width="23.85546875" style="1" bestFit="1" customWidth="1"/>
    <col min="13" max="13" width="10.28515625" style="1" bestFit="1" customWidth="1"/>
    <col min="14" max="14" width="23.42578125" style="1" bestFit="1" customWidth="1"/>
    <col min="15" max="15" width="10" style="1" bestFit="1" customWidth="1"/>
    <col min="16" max="16" width="23.85546875" style="1" bestFit="1" customWidth="1"/>
    <col min="17" max="17" width="10" style="1" bestFit="1" customWidth="1"/>
    <col min="18" max="18" width="23.42578125" style="1" bestFit="1" customWidth="1"/>
    <col min="19" max="19" width="12.140625" style="1" bestFit="1" customWidth="1"/>
    <col min="20" max="20" width="23.42578125" style="1" bestFit="1" customWidth="1"/>
    <col min="21" max="21" width="12.140625" style="1" customWidth="1"/>
    <col min="22" max="22" width="23.85546875" style="1" bestFit="1" customWidth="1"/>
    <col min="23" max="23" width="11" style="1" bestFit="1" customWidth="1"/>
    <col min="24" max="24" width="23.85546875" style="1" bestFit="1" customWidth="1"/>
    <col min="25" max="51" width="25.140625" style="1" customWidth="1"/>
    <col min="52" max="52" width="9.140625" style="1" customWidth="1"/>
    <col min="53" max="16384" width="9.140625" style="1"/>
  </cols>
  <sheetData>
    <row r="1" spans="1:28" ht="42" customHeight="1" x14ac:dyDescent="0.25">
      <c r="A1" s="41" t="s">
        <v>74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</row>
    <row r="2" spans="1:28" x14ac:dyDescent="0.25">
      <c r="A2" s="26" t="s">
        <v>63</v>
      </c>
      <c r="B2" s="43" t="s">
        <v>64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6" t="s">
        <v>72</v>
      </c>
      <c r="S2" s="46"/>
      <c r="T2" s="46"/>
      <c r="U2" s="46"/>
      <c r="V2" s="46"/>
      <c r="W2" s="46"/>
      <c r="X2" s="46"/>
    </row>
    <row r="3" spans="1:28" x14ac:dyDescent="0.25">
      <c r="A3" s="26" t="s">
        <v>65</v>
      </c>
      <c r="B3" s="43" t="s">
        <v>64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6"/>
      <c r="S3" s="46"/>
      <c r="T3" s="46"/>
      <c r="U3" s="46"/>
      <c r="V3" s="46"/>
      <c r="W3" s="46"/>
      <c r="X3" s="46"/>
    </row>
    <row r="4" spans="1:28" x14ac:dyDescent="0.25">
      <c r="A4" s="26" t="s">
        <v>66</v>
      </c>
      <c r="B4" s="43" t="s">
        <v>64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6"/>
      <c r="S4" s="46"/>
      <c r="T4" s="46"/>
      <c r="U4" s="46"/>
      <c r="V4" s="46"/>
      <c r="W4" s="46"/>
      <c r="X4" s="46"/>
    </row>
    <row r="5" spans="1:28" x14ac:dyDescent="0.25">
      <c r="A5" s="26" t="s">
        <v>67</v>
      </c>
      <c r="B5" s="43" t="s">
        <v>64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6"/>
      <c r="S5" s="46"/>
      <c r="T5" s="46"/>
      <c r="U5" s="46"/>
      <c r="V5" s="46"/>
      <c r="W5" s="46"/>
      <c r="X5" s="46"/>
    </row>
    <row r="6" spans="1:28" x14ac:dyDescent="0.25">
      <c r="A6" s="26" t="s">
        <v>68</v>
      </c>
      <c r="B6" s="44" t="s">
        <v>69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6"/>
      <c r="S6" s="46"/>
      <c r="T6" s="46"/>
      <c r="U6" s="46"/>
      <c r="V6" s="46"/>
      <c r="W6" s="46"/>
      <c r="X6" s="46"/>
    </row>
    <row r="7" spans="1:28" x14ac:dyDescent="0.25">
      <c r="A7" s="26" t="s">
        <v>70</v>
      </c>
      <c r="B7" s="45" t="s">
        <v>71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6"/>
      <c r="S7" s="46"/>
      <c r="T7" s="46"/>
      <c r="U7" s="46"/>
      <c r="V7" s="46"/>
      <c r="W7" s="46"/>
      <c r="X7" s="46"/>
    </row>
    <row r="8" spans="1:28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</row>
    <row r="9" spans="1:28" x14ac:dyDescent="0.25">
      <c r="A9" s="48" t="s">
        <v>0</v>
      </c>
      <c r="B9" s="48" t="s">
        <v>1</v>
      </c>
      <c r="C9" s="48" t="s">
        <v>2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 t="s">
        <v>3</v>
      </c>
      <c r="X9" s="48"/>
    </row>
    <row r="10" spans="1:28" x14ac:dyDescent="0.25">
      <c r="A10" s="48"/>
      <c r="B10" s="48"/>
      <c r="C10" s="40" t="s">
        <v>4</v>
      </c>
      <c r="D10" s="40"/>
      <c r="E10" s="40" t="s">
        <v>5</v>
      </c>
      <c r="F10" s="40"/>
      <c r="G10" s="40" t="s">
        <v>6</v>
      </c>
      <c r="H10" s="40"/>
      <c r="I10" s="40" t="s">
        <v>7</v>
      </c>
      <c r="J10" s="40"/>
      <c r="K10" s="40" t="s">
        <v>8</v>
      </c>
      <c r="L10" s="40"/>
      <c r="M10" s="40" t="s">
        <v>9</v>
      </c>
      <c r="N10" s="40"/>
      <c r="O10" s="40" t="s">
        <v>10</v>
      </c>
      <c r="P10" s="40"/>
      <c r="Q10" s="40" t="s">
        <v>11</v>
      </c>
      <c r="R10" s="40"/>
      <c r="S10" s="40" t="s">
        <v>12</v>
      </c>
      <c r="T10" s="40"/>
      <c r="U10" s="40" t="s">
        <v>13</v>
      </c>
      <c r="V10" s="40"/>
      <c r="W10" s="48"/>
      <c r="X10" s="48"/>
    </row>
    <row r="11" spans="1:28" x14ac:dyDescent="0.25">
      <c r="A11" s="48"/>
      <c r="B11" s="48"/>
      <c r="C11" s="24" t="s">
        <v>14</v>
      </c>
      <c r="D11" s="24" t="s">
        <v>15</v>
      </c>
      <c r="E11" s="24" t="s">
        <v>14</v>
      </c>
      <c r="F11" s="24" t="s">
        <v>15</v>
      </c>
      <c r="G11" s="24" t="s">
        <v>14</v>
      </c>
      <c r="H11" s="24" t="s">
        <v>15</v>
      </c>
      <c r="I11" s="24" t="s">
        <v>14</v>
      </c>
      <c r="J11" s="24" t="s">
        <v>15</v>
      </c>
      <c r="K11" s="24" t="s">
        <v>14</v>
      </c>
      <c r="L11" s="24" t="s">
        <v>15</v>
      </c>
      <c r="M11" s="24" t="s">
        <v>14</v>
      </c>
      <c r="N11" s="24" t="s">
        <v>15</v>
      </c>
      <c r="O11" s="24" t="s">
        <v>14</v>
      </c>
      <c r="P11" s="24" t="s">
        <v>15</v>
      </c>
      <c r="Q11" s="24" t="s">
        <v>14</v>
      </c>
      <c r="R11" s="24" t="s">
        <v>15</v>
      </c>
      <c r="S11" s="24" t="s">
        <v>14</v>
      </c>
      <c r="T11" s="24" t="s">
        <v>15</v>
      </c>
      <c r="U11" s="24" t="s">
        <v>14</v>
      </c>
      <c r="V11" s="24" t="s">
        <v>15</v>
      </c>
      <c r="W11" s="23" t="s">
        <v>14</v>
      </c>
      <c r="X11" s="23" t="s">
        <v>15</v>
      </c>
    </row>
    <row r="12" spans="1:28" x14ac:dyDescent="0.25">
      <c r="A12" s="32" t="s">
        <v>16</v>
      </c>
      <c r="B12" s="33" t="s">
        <v>41</v>
      </c>
      <c r="C12" s="2">
        <v>1</v>
      </c>
      <c r="D12" s="3" t="e">
        <f>$X12*C12</f>
        <v>#VALUE!</v>
      </c>
      <c r="E12" s="2"/>
      <c r="F12" s="3" t="e">
        <f>$X12*E12</f>
        <v>#VALUE!</v>
      </c>
      <c r="G12" s="2"/>
      <c r="H12" s="3" t="e">
        <f>$X12*G12</f>
        <v>#VALUE!</v>
      </c>
      <c r="I12" s="2"/>
      <c r="J12" s="3" t="e">
        <f>$X12*I12</f>
        <v>#VALUE!</v>
      </c>
      <c r="K12" s="2"/>
      <c r="L12" s="3" t="e">
        <f>$X12*K12</f>
        <v>#VALUE!</v>
      </c>
      <c r="M12" s="2"/>
      <c r="N12" s="3" t="e">
        <f>$X12*M12</f>
        <v>#VALUE!</v>
      </c>
      <c r="O12" s="2"/>
      <c r="P12" s="3" t="e">
        <f>$X12*O12</f>
        <v>#VALUE!</v>
      </c>
      <c r="Q12" s="2"/>
      <c r="R12" s="3" t="e">
        <f>$X12*Q12</f>
        <v>#VALUE!</v>
      </c>
      <c r="S12" s="2"/>
      <c r="T12" s="3" t="e">
        <f>$X12*S12</f>
        <v>#VALUE!</v>
      </c>
      <c r="U12" s="2"/>
      <c r="V12" s="3" t="e">
        <f>$X12*U12</f>
        <v>#VALUE!</v>
      </c>
      <c r="W12" s="34">
        <f>SUM(C12,E12,G12,I12,K12,M12,O12,Q12,S12,U12)</f>
        <v>1</v>
      </c>
      <c r="X12" s="36" t="s">
        <v>64</v>
      </c>
      <c r="Y12" s="31"/>
      <c r="Z12" s="4"/>
      <c r="AA12" s="5"/>
      <c r="AB12" s="4"/>
    </row>
    <row r="13" spans="1:28" x14ac:dyDescent="0.25">
      <c r="A13" s="32"/>
      <c r="B13" s="33"/>
      <c r="C13" s="29"/>
      <c r="D13" s="2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34" t="e">
        <f>VLOOKUP($A$12,#REF!,4,FALSE)</f>
        <v>#REF!</v>
      </c>
      <c r="X13" s="36"/>
      <c r="Y13" s="31"/>
      <c r="AB13" s="4"/>
    </row>
    <row r="14" spans="1:28" x14ac:dyDescent="0.25">
      <c r="A14" s="32" t="s">
        <v>17</v>
      </c>
      <c r="B14" s="33" t="s">
        <v>42</v>
      </c>
      <c r="C14" s="2">
        <v>0.1</v>
      </c>
      <c r="D14" s="3" t="e">
        <f>$X14*C14</f>
        <v>#VALUE!</v>
      </c>
      <c r="E14" s="2">
        <v>0.1</v>
      </c>
      <c r="F14" s="3" t="e">
        <f>$X14*E14</f>
        <v>#VALUE!</v>
      </c>
      <c r="G14" s="2">
        <v>0.1</v>
      </c>
      <c r="H14" s="3" t="e">
        <f>$X14*G14</f>
        <v>#VALUE!</v>
      </c>
      <c r="I14" s="2">
        <v>0.1</v>
      </c>
      <c r="J14" s="3" t="e">
        <f>$X14*I14</f>
        <v>#VALUE!</v>
      </c>
      <c r="K14" s="2">
        <v>0.1</v>
      </c>
      <c r="L14" s="3" t="e">
        <f>$X14*K14</f>
        <v>#VALUE!</v>
      </c>
      <c r="M14" s="2">
        <v>0.1</v>
      </c>
      <c r="N14" s="3" t="e">
        <f>$X14*M14</f>
        <v>#VALUE!</v>
      </c>
      <c r="O14" s="2">
        <v>0.1</v>
      </c>
      <c r="P14" s="3" t="e">
        <f>$X14*O14</f>
        <v>#VALUE!</v>
      </c>
      <c r="Q14" s="2">
        <v>0.1</v>
      </c>
      <c r="R14" s="3" t="e">
        <f>$X14*Q14</f>
        <v>#VALUE!</v>
      </c>
      <c r="S14" s="2">
        <v>0.1</v>
      </c>
      <c r="T14" s="3" t="e">
        <f>$X14*S14</f>
        <v>#VALUE!</v>
      </c>
      <c r="U14" s="2">
        <v>0.1</v>
      </c>
      <c r="V14" s="3" t="e">
        <f>$X14*U14</f>
        <v>#VALUE!</v>
      </c>
      <c r="W14" s="34">
        <f>SUM(C14,E14,G14,I14,K14,M14,O14,Q14,S14,U14)</f>
        <v>0.99999999999999989</v>
      </c>
      <c r="X14" s="36" t="s">
        <v>64</v>
      </c>
      <c r="Y14" s="31"/>
      <c r="Z14" s="4"/>
      <c r="AA14" s="5"/>
      <c r="AB14" s="4"/>
    </row>
    <row r="15" spans="1:28" x14ac:dyDescent="0.25">
      <c r="A15" s="32"/>
      <c r="B15" s="33"/>
      <c r="C15" s="27"/>
      <c r="D15" s="2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4" t="e">
        <f>VLOOKUP($A$12,#REF!,4,FALSE)</f>
        <v>#REF!</v>
      </c>
      <c r="X15" s="36"/>
      <c r="Y15" s="31"/>
      <c r="AA15" s="5"/>
      <c r="AB15" s="4"/>
    </row>
    <row r="16" spans="1:28" x14ac:dyDescent="0.25">
      <c r="A16" s="32" t="s">
        <v>18</v>
      </c>
      <c r="B16" s="33" t="s">
        <v>43</v>
      </c>
      <c r="C16" s="2">
        <v>0.4</v>
      </c>
      <c r="D16" s="3" t="e">
        <f>$X16*C16</f>
        <v>#VALUE!</v>
      </c>
      <c r="E16" s="2">
        <v>0.6</v>
      </c>
      <c r="F16" s="3" t="e">
        <f>$X16*E16</f>
        <v>#VALUE!</v>
      </c>
      <c r="G16" s="2"/>
      <c r="H16" s="3" t="e">
        <f>$X16*G16</f>
        <v>#VALUE!</v>
      </c>
      <c r="I16" s="2"/>
      <c r="J16" s="3" t="e">
        <f>$X16*I16</f>
        <v>#VALUE!</v>
      </c>
      <c r="K16" s="2"/>
      <c r="L16" s="3" t="e">
        <f>$X16*K16</f>
        <v>#VALUE!</v>
      </c>
      <c r="M16" s="2"/>
      <c r="N16" s="3" t="e">
        <f>$X16*M16</f>
        <v>#VALUE!</v>
      </c>
      <c r="O16" s="2"/>
      <c r="P16" s="3" t="e">
        <f>$X16*O16</f>
        <v>#VALUE!</v>
      </c>
      <c r="Q16" s="2"/>
      <c r="R16" s="3" t="e">
        <f>$X16*Q16</f>
        <v>#VALUE!</v>
      </c>
      <c r="S16" s="2"/>
      <c r="T16" s="3" t="e">
        <f>$X16*S16</f>
        <v>#VALUE!</v>
      </c>
      <c r="U16" s="2"/>
      <c r="V16" s="3" t="e">
        <f>$X16*U16</f>
        <v>#VALUE!</v>
      </c>
      <c r="W16" s="34">
        <f>SUM(C16,E16,G16,I16,K16,M16,O16,Q16,S16,U16)</f>
        <v>1</v>
      </c>
      <c r="X16" s="36" t="s">
        <v>64</v>
      </c>
      <c r="Y16" s="31"/>
      <c r="Z16" s="4"/>
      <c r="AA16" s="5"/>
      <c r="AB16" s="4"/>
    </row>
    <row r="17" spans="1:28" x14ac:dyDescent="0.25">
      <c r="A17" s="32"/>
      <c r="B17" s="33"/>
      <c r="C17" s="27"/>
      <c r="D17" s="2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4" t="e">
        <f>VLOOKUP($A$12,#REF!,4,FALSE)</f>
        <v>#REF!</v>
      </c>
      <c r="X17" s="36"/>
      <c r="Y17" s="31"/>
      <c r="AA17" s="5"/>
      <c r="AB17" s="4"/>
    </row>
    <row r="18" spans="1:28" x14ac:dyDescent="0.25">
      <c r="A18" s="32" t="s">
        <v>19</v>
      </c>
      <c r="B18" s="33" t="s">
        <v>44</v>
      </c>
      <c r="C18" s="2"/>
      <c r="D18" s="3" t="e">
        <f>$X18*C18</f>
        <v>#VALUE!</v>
      </c>
      <c r="E18" s="2">
        <v>0.25</v>
      </c>
      <c r="F18" s="3" t="e">
        <f>$X18*E18</f>
        <v>#VALUE!</v>
      </c>
      <c r="G18" s="2">
        <v>0.5</v>
      </c>
      <c r="H18" s="3" t="e">
        <f>$X18*G18</f>
        <v>#VALUE!</v>
      </c>
      <c r="I18" s="2">
        <v>0.25</v>
      </c>
      <c r="J18" s="3" t="e">
        <f>$X18*I18</f>
        <v>#VALUE!</v>
      </c>
      <c r="K18" s="2"/>
      <c r="L18" s="3" t="e">
        <f>$X18*K18</f>
        <v>#VALUE!</v>
      </c>
      <c r="M18" s="2"/>
      <c r="N18" s="3" t="e">
        <f>$X18*M18</f>
        <v>#VALUE!</v>
      </c>
      <c r="O18" s="2"/>
      <c r="P18" s="3" t="e">
        <f>$X18*O18</f>
        <v>#VALUE!</v>
      </c>
      <c r="Q18" s="2"/>
      <c r="R18" s="3" t="e">
        <f>$X18*Q18</f>
        <v>#VALUE!</v>
      </c>
      <c r="S18" s="2"/>
      <c r="T18" s="3" t="e">
        <f>$X18*S18</f>
        <v>#VALUE!</v>
      </c>
      <c r="U18" s="2"/>
      <c r="V18" s="3" t="e">
        <f>$X18*U18</f>
        <v>#VALUE!</v>
      </c>
      <c r="W18" s="34">
        <f>SUM(C18,E18,G18,I18,K18,M18,O18,Q18,S18,U18)</f>
        <v>1</v>
      </c>
      <c r="X18" s="36" t="s">
        <v>64</v>
      </c>
      <c r="Y18" s="31"/>
      <c r="Z18" s="4"/>
      <c r="AA18" s="5"/>
      <c r="AB18" s="4"/>
    </row>
    <row r="19" spans="1:28" x14ac:dyDescent="0.25">
      <c r="A19" s="32"/>
      <c r="B19" s="33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4" t="e">
        <f>VLOOKUP($A$12,#REF!,4,FALSE)</f>
        <v>#REF!</v>
      </c>
      <c r="X19" s="36"/>
      <c r="Y19" s="31"/>
      <c r="AA19" s="5"/>
      <c r="AB19" s="4"/>
    </row>
    <row r="20" spans="1:28" x14ac:dyDescent="0.25">
      <c r="A20" s="32" t="s">
        <v>20</v>
      </c>
      <c r="B20" s="33" t="s">
        <v>45</v>
      </c>
      <c r="C20" s="2"/>
      <c r="D20" s="3" t="e">
        <f>$X20*C20</f>
        <v>#VALUE!</v>
      </c>
      <c r="E20" s="2"/>
      <c r="F20" s="3" t="e">
        <f>$X20*E20</f>
        <v>#VALUE!</v>
      </c>
      <c r="G20" s="2"/>
      <c r="H20" s="3" t="e">
        <f>$X20*G20</f>
        <v>#VALUE!</v>
      </c>
      <c r="I20" s="2">
        <v>0.5</v>
      </c>
      <c r="J20" s="3" t="e">
        <f>$X20*I20</f>
        <v>#VALUE!</v>
      </c>
      <c r="K20" s="2">
        <v>0.5</v>
      </c>
      <c r="L20" s="3" t="e">
        <f>$X20*K20</f>
        <v>#VALUE!</v>
      </c>
      <c r="M20" s="2"/>
      <c r="N20" s="3" t="e">
        <f>$X20*M20</f>
        <v>#VALUE!</v>
      </c>
      <c r="O20" s="2"/>
      <c r="P20" s="3" t="e">
        <f>$X20*O20</f>
        <v>#VALUE!</v>
      </c>
      <c r="Q20" s="2"/>
      <c r="R20" s="3" t="e">
        <f>$X20*Q20</f>
        <v>#VALUE!</v>
      </c>
      <c r="S20" s="2"/>
      <c r="T20" s="3" t="e">
        <f>$X20*S20</f>
        <v>#VALUE!</v>
      </c>
      <c r="U20" s="2"/>
      <c r="V20" s="3" t="e">
        <f>$X20*U20</f>
        <v>#VALUE!</v>
      </c>
      <c r="W20" s="34">
        <f>SUM(C20,E20,G20,I20,K20,M20,O20,Q20,S20,U20)</f>
        <v>1</v>
      </c>
      <c r="X20" s="36" t="s">
        <v>64</v>
      </c>
      <c r="Y20" s="31"/>
      <c r="Z20" s="4"/>
      <c r="AA20" s="5"/>
      <c r="AB20" s="4"/>
    </row>
    <row r="21" spans="1:28" x14ac:dyDescent="0.25">
      <c r="A21" s="32"/>
      <c r="B21" s="33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4" t="e">
        <f>VLOOKUP($A$12,#REF!,4,FALSE)</f>
        <v>#REF!</v>
      </c>
      <c r="X21" s="36"/>
      <c r="Y21" s="31"/>
      <c r="AA21" s="5"/>
      <c r="AB21" s="4"/>
    </row>
    <row r="22" spans="1:28" x14ac:dyDescent="0.25">
      <c r="A22" s="32" t="s">
        <v>21</v>
      </c>
      <c r="B22" s="33" t="s">
        <v>46</v>
      </c>
      <c r="C22" s="2"/>
      <c r="D22" s="3" t="e">
        <f>$X22*C22</f>
        <v>#VALUE!</v>
      </c>
      <c r="E22" s="2"/>
      <c r="F22" s="3" t="e">
        <f>$X22*E22</f>
        <v>#VALUE!</v>
      </c>
      <c r="G22" s="2"/>
      <c r="H22" s="3" t="e">
        <f>$X22*G22</f>
        <v>#VALUE!</v>
      </c>
      <c r="I22" s="2"/>
      <c r="J22" s="3" t="e">
        <f>$X22*I22</f>
        <v>#VALUE!</v>
      </c>
      <c r="K22" s="2"/>
      <c r="L22" s="3" t="e">
        <f>$X22*K22</f>
        <v>#VALUE!</v>
      </c>
      <c r="M22" s="2">
        <v>1</v>
      </c>
      <c r="N22" s="3" t="e">
        <f>$X22*M22</f>
        <v>#VALUE!</v>
      </c>
      <c r="O22" s="2"/>
      <c r="P22" s="3" t="e">
        <f>$X22*O22</f>
        <v>#VALUE!</v>
      </c>
      <c r="Q22" s="2"/>
      <c r="R22" s="3" t="e">
        <f>$X22*Q22</f>
        <v>#VALUE!</v>
      </c>
      <c r="S22" s="2"/>
      <c r="T22" s="3" t="e">
        <f>$X22*S22</f>
        <v>#VALUE!</v>
      </c>
      <c r="U22" s="2"/>
      <c r="V22" s="3" t="e">
        <f>$X22*U22</f>
        <v>#VALUE!</v>
      </c>
      <c r="W22" s="34">
        <f>SUM(C22,E22,G22,I22,K22,M22,O22,Q22,S22,U22)</f>
        <v>1</v>
      </c>
      <c r="X22" s="36" t="s">
        <v>64</v>
      </c>
      <c r="Y22" s="31"/>
      <c r="Z22" s="4"/>
      <c r="AA22" s="5"/>
      <c r="AB22" s="4"/>
    </row>
    <row r="23" spans="1:28" x14ac:dyDescent="0.25">
      <c r="A23" s="32"/>
      <c r="B23" s="33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4" t="e">
        <f>VLOOKUP($A$12,#REF!,4,FALSE)</f>
        <v>#REF!</v>
      </c>
      <c r="X23" s="36"/>
      <c r="Y23" s="31"/>
      <c r="AA23" s="5"/>
      <c r="AB23" s="4"/>
    </row>
    <row r="24" spans="1:28" x14ac:dyDescent="0.25">
      <c r="A24" s="32" t="s">
        <v>22</v>
      </c>
      <c r="B24" s="33" t="s">
        <v>47</v>
      </c>
      <c r="C24" s="2"/>
      <c r="D24" s="3" t="e">
        <f>$X24*C24</f>
        <v>#VALUE!</v>
      </c>
      <c r="E24" s="2"/>
      <c r="F24" s="3" t="e">
        <f>$X24*E24</f>
        <v>#VALUE!</v>
      </c>
      <c r="G24" s="2"/>
      <c r="H24" s="3" t="e">
        <f>$X24*G24</f>
        <v>#VALUE!</v>
      </c>
      <c r="I24" s="2"/>
      <c r="J24" s="3" t="e">
        <f>$X24*I24</f>
        <v>#VALUE!</v>
      </c>
      <c r="K24" s="2">
        <v>0.5</v>
      </c>
      <c r="L24" s="3" t="e">
        <f>$X24*K24</f>
        <v>#VALUE!</v>
      </c>
      <c r="M24" s="2">
        <v>0.5</v>
      </c>
      <c r="N24" s="3" t="e">
        <f>$X24*M24</f>
        <v>#VALUE!</v>
      </c>
      <c r="O24" s="2"/>
      <c r="P24" s="3" t="e">
        <f>$X24*O24</f>
        <v>#VALUE!</v>
      </c>
      <c r="Q24" s="2"/>
      <c r="R24" s="3" t="e">
        <f>$X24*Q24</f>
        <v>#VALUE!</v>
      </c>
      <c r="S24" s="2"/>
      <c r="T24" s="3" t="e">
        <f>$X24*S24</f>
        <v>#VALUE!</v>
      </c>
      <c r="U24" s="2"/>
      <c r="V24" s="3" t="e">
        <f>$X24*U24</f>
        <v>#VALUE!</v>
      </c>
      <c r="W24" s="34">
        <f>SUM(C24,E24,G24,I24,K24,M24,O24,Q24,S24,U24)</f>
        <v>1</v>
      </c>
      <c r="X24" s="36" t="s">
        <v>64</v>
      </c>
      <c r="Y24" s="31"/>
      <c r="Z24" s="4"/>
      <c r="AA24" s="5"/>
      <c r="AB24" s="4"/>
    </row>
    <row r="25" spans="1:28" x14ac:dyDescent="0.25">
      <c r="A25" s="32"/>
      <c r="B25" s="33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4" t="e">
        <f>VLOOKUP($A$12,#REF!,4,FALSE)</f>
        <v>#REF!</v>
      </c>
      <c r="X25" s="36"/>
      <c r="Y25" s="31"/>
      <c r="AA25" s="5"/>
      <c r="AB25" s="4"/>
    </row>
    <row r="26" spans="1:28" x14ac:dyDescent="0.25">
      <c r="A26" s="32" t="s">
        <v>23</v>
      </c>
      <c r="B26" s="33" t="s">
        <v>48</v>
      </c>
      <c r="C26" s="2"/>
      <c r="D26" s="3" t="e">
        <f>$X26*C26</f>
        <v>#VALUE!</v>
      </c>
      <c r="E26" s="2"/>
      <c r="F26" s="3" t="e">
        <f>$X26*E26</f>
        <v>#VALUE!</v>
      </c>
      <c r="G26" s="2"/>
      <c r="H26" s="3" t="e">
        <f>$X26*G26</f>
        <v>#VALUE!</v>
      </c>
      <c r="I26" s="2"/>
      <c r="J26" s="3" t="e">
        <f>$X26*I26</f>
        <v>#VALUE!</v>
      </c>
      <c r="K26" s="2"/>
      <c r="L26" s="3" t="e">
        <f>$X26*K26</f>
        <v>#VALUE!</v>
      </c>
      <c r="M26" s="2"/>
      <c r="N26" s="3" t="e">
        <f>$X26*M26</f>
        <v>#VALUE!</v>
      </c>
      <c r="O26" s="2">
        <v>0.2</v>
      </c>
      <c r="P26" s="3" t="e">
        <f>$X26*O26</f>
        <v>#VALUE!</v>
      </c>
      <c r="Q26" s="2">
        <v>0.4</v>
      </c>
      <c r="R26" s="3" t="e">
        <f>$X26*Q26</f>
        <v>#VALUE!</v>
      </c>
      <c r="S26" s="2">
        <v>0.4</v>
      </c>
      <c r="T26" s="3" t="e">
        <f>$X26*S26</f>
        <v>#VALUE!</v>
      </c>
      <c r="U26" s="2"/>
      <c r="V26" s="3" t="e">
        <f>$X26*U26</f>
        <v>#VALUE!</v>
      </c>
      <c r="W26" s="34">
        <f>SUM(C26,E26,G26,I26,K26,M26,O26,Q26,S26,U26)</f>
        <v>1</v>
      </c>
      <c r="X26" s="36" t="s">
        <v>64</v>
      </c>
      <c r="Y26" s="31"/>
      <c r="Z26" s="4"/>
      <c r="AA26" s="5"/>
      <c r="AB26" s="4"/>
    </row>
    <row r="27" spans="1:28" x14ac:dyDescent="0.25">
      <c r="A27" s="32"/>
      <c r="B27" s="33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4" t="e">
        <f>VLOOKUP($A$12,#REF!,4,FALSE)</f>
        <v>#REF!</v>
      </c>
      <c r="X27" s="36"/>
      <c r="Y27" s="31"/>
      <c r="AA27" s="5"/>
      <c r="AB27" s="4"/>
    </row>
    <row r="28" spans="1:28" x14ac:dyDescent="0.25">
      <c r="A28" s="32" t="s">
        <v>24</v>
      </c>
      <c r="B28" s="33" t="s">
        <v>49</v>
      </c>
      <c r="C28" s="2"/>
      <c r="D28" s="3" t="e">
        <f>$X28*C28</f>
        <v>#VALUE!</v>
      </c>
      <c r="E28" s="2"/>
      <c r="F28" s="3" t="e">
        <f>$X28*E28</f>
        <v>#VALUE!</v>
      </c>
      <c r="G28" s="2"/>
      <c r="H28" s="3" t="e">
        <f>$X28*G28</f>
        <v>#VALUE!</v>
      </c>
      <c r="I28" s="2"/>
      <c r="J28" s="3" t="e">
        <f>$X28*I28</f>
        <v>#VALUE!</v>
      </c>
      <c r="K28" s="2">
        <v>1</v>
      </c>
      <c r="L28" s="3" t="e">
        <f>$X28*K28</f>
        <v>#VALUE!</v>
      </c>
      <c r="M28" s="2"/>
      <c r="N28" s="3" t="e">
        <f>$X28*M28</f>
        <v>#VALUE!</v>
      </c>
      <c r="O28" s="2"/>
      <c r="P28" s="3" t="e">
        <f>$X28*O28</f>
        <v>#VALUE!</v>
      </c>
      <c r="Q28" s="2"/>
      <c r="R28" s="3" t="e">
        <f>$X28*Q28</f>
        <v>#VALUE!</v>
      </c>
      <c r="S28" s="2"/>
      <c r="T28" s="3" t="e">
        <f>$X28*S28</f>
        <v>#VALUE!</v>
      </c>
      <c r="U28" s="2"/>
      <c r="V28" s="3" t="e">
        <f>$X28*U28</f>
        <v>#VALUE!</v>
      </c>
      <c r="W28" s="34">
        <f>SUM(C28,E28,G28,I28,K28,M28,O28,Q28,S28,U28)</f>
        <v>1</v>
      </c>
      <c r="X28" s="36" t="s">
        <v>64</v>
      </c>
      <c r="Y28" s="31"/>
      <c r="Z28" s="4"/>
      <c r="AA28" s="5"/>
      <c r="AB28" s="4"/>
    </row>
    <row r="29" spans="1:28" x14ac:dyDescent="0.25">
      <c r="A29" s="32"/>
      <c r="B29" s="33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4" t="e">
        <f>VLOOKUP($A$12,#REF!,4,FALSE)</f>
        <v>#REF!</v>
      </c>
      <c r="X29" s="36"/>
      <c r="Y29" s="31"/>
      <c r="AA29" s="5"/>
      <c r="AB29" s="4"/>
    </row>
    <row r="30" spans="1:28" x14ac:dyDescent="0.25">
      <c r="A30" s="32" t="s">
        <v>26</v>
      </c>
      <c r="B30" s="33" t="s">
        <v>50</v>
      </c>
      <c r="C30" s="2"/>
      <c r="D30" s="3" t="e">
        <f>$X30*C30</f>
        <v>#VALUE!</v>
      </c>
      <c r="E30" s="2"/>
      <c r="F30" s="3" t="e">
        <f>$X30*E30</f>
        <v>#VALUE!</v>
      </c>
      <c r="G30" s="2"/>
      <c r="H30" s="3" t="e">
        <f>$X30*G30</f>
        <v>#VALUE!</v>
      </c>
      <c r="I30" s="2"/>
      <c r="J30" s="3" t="e">
        <f>$X30*I30</f>
        <v>#VALUE!</v>
      </c>
      <c r="K30" s="2">
        <v>0.5</v>
      </c>
      <c r="L30" s="3" t="e">
        <f>$X30*K30</f>
        <v>#VALUE!</v>
      </c>
      <c r="M30" s="2">
        <v>0.4</v>
      </c>
      <c r="N30" s="3" t="e">
        <f>$X30*M30</f>
        <v>#VALUE!</v>
      </c>
      <c r="O30" s="2"/>
      <c r="P30" s="3" t="e">
        <f>$X30*O30</f>
        <v>#VALUE!</v>
      </c>
      <c r="Q30" s="2">
        <v>0.1</v>
      </c>
      <c r="R30" s="3" t="e">
        <f>$X30*Q30</f>
        <v>#VALUE!</v>
      </c>
      <c r="S30" s="2"/>
      <c r="T30" s="3" t="e">
        <f>$X30*S30</f>
        <v>#VALUE!</v>
      </c>
      <c r="U30" s="2"/>
      <c r="V30" s="3" t="e">
        <f>$X30*U30</f>
        <v>#VALUE!</v>
      </c>
      <c r="W30" s="34">
        <f>SUM(C30,E30,G30,I30,K30,M30,O30,Q30,S30,U30)</f>
        <v>1</v>
      </c>
      <c r="X30" s="36" t="s">
        <v>64</v>
      </c>
      <c r="Y30" s="31"/>
      <c r="Z30" s="4"/>
      <c r="AA30" s="5"/>
      <c r="AB30" s="4"/>
    </row>
    <row r="31" spans="1:28" x14ac:dyDescent="0.25">
      <c r="A31" s="32"/>
      <c r="B31" s="33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4" t="e">
        <f>VLOOKUP($A$12,#REF!,4,FALSE)</f>
        <v>#REF!</v>
      </c>
      <c r="X31" s="36"/>
      <c r="Y31" s="31"/>
      <c r="AA31" s="5"/>
      <c r="AB31" s="4"/>
    </row>
    <row r="32" spans="1:28" x14ac:dyDescent="0.25">
      <c r="A32" s="32" t="s">
        <v>29</v>
      </c>
      <c r="B32" s="33" t="s">
        <v>51</v>
      </c>
      <c r="C32" s="2"/>
      <c r="D32" s="3" t="e">
        <f>$X32*C32</f>
        <v>#VALUE!</v>
      </c>
      <c r="E32" s="2"/>
      <c r="F32" s="3" t="e">
        <f>$X32*E32</f>
        <v>#VALUE!</v>
      </c>
      <c r="G32" s="2"/>
      <c r="H32" s="3" t="e">
        <f>$X32*G32</f>
        <v>#VALUE!</v>
      </c>
      <c r="I32" s="2"/>
      <c r="J32" s="3" t="e">
        <f>$X32*I32</f>
        <v>#VALUE!</v>
      </c>
      <c r="K32" s="2"/>
      <c r="L32" s="3" t="e">
        <f>$X32*K32</f>
        <v>#VALUE!</v>
      </c>
      <c r="M32" s="2"/>
      <c r="N32" s="3" t="e">
        <f>$X32*M32</f>
        <v>#VALUE!</v>
      </c>
      <c r="O32" s="2">
        <v>0.5</v>
      </c>
      <c r="P32" s="3" t="e">
        <f>$X32*O32</f>
        <v>#VALUE!</v>
      </c>
      <c r="Q32" s="2">
        <v>0.3</v>
      </c>
      <c r="R32" s="3" t="e">
        <f>$X32*Q32</f>
        <v>#VALUE!</v>
      </c>
      <c r="S32" s="2"/>
      <c r="T32" s="3" t="e">
        <f>$X32*S32</f>
        <v>#VALUE!</v>
      </c>
      <c r="U32" s="2">
        <v>0.2</v>
      </c>
      <c r="V32" s="3" t="e">
        <f>$X32*U32</f>
        <v>#VALUE!</v>
      </c>
      <c r="W32" s="34">
        <f>SUM(C32,E32,G32,I32,K32,M32,O32,Q32,S32,U32)</f>
        <v>1</v>
      </c>
      <c r="X32" s="36" t="s">
        <v>64</v>
      </c>
      <c r="Y32" s="31"/>
      <c r="Z32" s="4"/>
      <c r="AA32" s="5"/>
      <c r="AB32" s="4"/>
    </row>
    <row r="33" spans="1:28" x14ac:dyDescent="0.25">
      <c r="A33" s="32"/>
      <c r="B33" s="33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4" t="e">
        <f>VLOOKUP($A$12,#REF!,4,FALSE)</f>
        <v>#REF!</v>
      </c>
      <c r="X33" s="36"/>
      <c r="Y33" s="31"/>
      <c r="AA33" s="5"/>
      <c r="AB33" s="4"/>
    </row>
    <row r="34" spans="1:28" x14ac:dyDescent="0.25">
      <c r="A34" s="32" t="s">
        <v>30</v>
      </c>
      <c r="B34" s="33" t="s">
        <v>52</v>
      </c>
      <c r="C34" s="2"/>
      <c r="D34" s="3" t="e">
        <f>$X34*C34</f>
        <v>#VALUE!</v>
      </c>
      <c r="E34" s="2"/>
      <c r="F34" s="3" t="e">
        <f>$X34*E34</f>
        <v>#VALUE!</v>
      </c>
      <c r="G34" s="2"/>
      <c r="H34" s="3" t="e">
        <f>$X34*G34</f>
        <v>#VALUE!</v>
      </c>
      <c r="I34" s="2"/>
      <c r="J34" s="3" t="e">
        <f>$X34*I34</f>
        <v>#VALUE!</v>
      </c>
      <c r="K34" s="2"/>
      <c r="L34" s="3" t="e">
        <f>$X34*K34</f>
        <v>#VALUE!</v>
      </c>
      <c r="M34" s="2"/>
      <c r="N34" s="3" t="e">
        <f>$X34*M34</f>
        <v>#VALUE!</v>
      </c>
      <c r="O34" s="2"/>
      <c r="P34" s="3" t="e">
        <f>$X34*O34</f>
        <v>#VALUE!</v>
      </c>
      <c r="Q34" s="2">
        <v>0.4</v>
      </c>
      <c r="R34" s="3" t="e">
        <f>$X34*Q34</f>
        <v>#VALUE!</v>
      </c>
      <c r="S34" s="2">
        <v>0.4</v>
      </c>
      <c r="T34" s="3" t="e">
        <f>$X34*S34</f>
        <v>#VALUE!</v>
      </c>
      <c r="U34" s="2">
        <v>0.2</v>
      </c>
      <c r="V34" s="3" t="e">
        <f>$X34*U34</f>
        <v>#VALUE!</v>
      </c>
      <c r="W34" s="34">
        <f>SUM(C34,E34,G34,I34,K34,M34,O34,Q34,S34,U34)</f>
        <v>1</v>
      </c>
      <c r="X34" s="36" t="s">
        <v>64</v>
      </c>
      <c r="Y34" s="31"/>
      <c r="Z34" s="4"/>
      <c r="AA34" s="5"/>
      <c r="AB34" s="4"/>
    </row>
    <row r="35" spans="1:28" x14ac:dyDescent="0.25">
      <c r="A35" s="32"/>
      <c r="B35" s="33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4" t="e">
        <f>VLOOKUP($A$12,#REF!,4,FALSE)</f>
        <v>#REF!</v>
      </c>
      <c r="X35" s="36"/>
      <c r="Y35" s="31"/>
      <c r="AA35" s="5"/>
      <c r="AB35" s="4"/>
    </row>
    <row r="36" spans="1:28" x14ac:dyDescent="0.25">
      <c r="A36" s="32" t="s">
        <v>31</v>
      </c>
      <c r="B36" s="33" t="s">
        <v>53</v>
      </c>
      <c r="C36" s="2"/>
      <c r="D36" s="3" t="e">
        <f>$X36*C36</f>
        <v>#VALUE!</v>
      </c>
      <c r="E36" s="2"/>
      <c r="F36" s="3" t="e">
        <f>$X36*E36</f>
        <v>#VALUE!</v>
      </c>
      <c r="G36" s="2"/>
      <c r="H36" s="3" t="e">
        <f>$X36*G36</f>
        <v>#VALUE!</v>
      </c>
      <c r="I36" s="2"/>
      <c r="J36" s="3" t="e">
        <f>$X36*I36</f>
        <v>#VALUE!</v>
      </c>
      <c r="K36" s="2"/>
      <c r="L36" s="3" t="e">
        <f>$X36*K36</f>
        <v>#VALUE!</v>
      </c>
      <c r="M36" s="2">
        <v>0.1</v>
      </c>
      <c r="N36" s="3" t="e">
        <f>$X36*M36</f>
        <v>#VALUE!</v>
      </c>
      <c r="O36" s="2">
        <v>0.3</v>
      </c>
      <c r="P36" s="3" t="e">
        <f>$X36*O36</f>
        <v>#VALUE!</v>
      </c>
      <c r="Q36" s="2">
        <v>0.2</v>
      </c>
      <c r="R36" s="3" t="e">
        <f>$X36*Q36</f>
        <v>#VALUE!</v>
      </c>
      <c r="S36" s="2">
        <v>0.2</v>
      </c>
      <c r="T36" s="3" t="e">
        <f>$X36*S36</f>
        <v>#VALUE!</v>
      </c>
      <c r="U36" s="2">
        <v>0.2</v>
      </c>
      <c r="V36" s="3" t="e">
        <f>$X36*U36</f>
        <v>#VALUE!</v>
      </c>
      <c r="W36" s="34">
        <f>SUM(C36,E36,G36,I36,K36,M36,O36,Q36,S36,U36)</f>
        <v>1</v>
      </c>
      <c r="X36" s="36" t="s">
        <v>64</v>
      </c>
      <c r="Y36" s="31"/>
      <c r="Z36" s="4"/>
      <c r="AA36" s="5"/>
      <c r="AB36" s="4"/>
    </row>
    <row r="37" spans="1:28" x14ac:dyDescent="0.25">
      <c r="A37" s="32"/>
      <c r="B37" s="33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4" t="e">
        <f>VLOOKUP($A$12,#REF!,4,FALSE)</f>
        <v>#REF!</v>
      </c>
      <c r="X37" s="36"/>
      <c r="Y37" s="31"/>
      <c r="AA37" s="5"/>
      <c r="AB37" s="4"/>
    </row>
    <row r="38" spans="1:28" x14ac:dyDescent="0.25">
      <c r="A38" s="32" t="s">
        <v>32</v>
      </c>
      <c r="B38" s="33" t="s">
        <v>54</v>
      </c>
      <c r="C38" s="2"/>
      <c r="D38" s="3" t="e">
        <f>$X38*C38</f>
        <v>#VALUE!</v>
      </c>
      <c r="E38" s="2"/>
      <c r="F38" s="3" t="e">
        <f>$X38*E38</f>
        <v>#VALUE!</v>
      </c>
      <c r="G38" s="2"/>
      <c r="H38" s="3" t="e">
        <f>$X38*G38</f>
        <v>#VALUE!</v>
      </c>
      <c r="I38" s="2"/>
      <c r="J38" s="3" t="e">
        <f>$X38*I38</f>
        <v>#VALUE!</v>
      </c>
      <c r="K38" s="2"/>
      <c r="L38" s="3" t="e">
        <f>$X38*K38</f>
        <v>#VALUE!</v>
      </c>
      <c r="M38" s="2"/>
      <c r="N38" s="3" t="e">
        <f>$X38*M38</f>
        <v>#VALUE!</v>
      </c>
      <c r="O38" s="2">
        <v>0.1</v>
      </c>
      <c r="P38" s="3" t="e">
        <f>$X38*O38</f>
        <v>#VALUE!</v>
      </c>
      <c r="Q38" s="2">
        <v>0.1</v>
      </c>
      <c r="R38" s="3" t="e">
        <f>$X38*Q38</f>
        <v>#VALUE!</v>
      </c>
      <c r="S38" s="2">
        <v>0.1</v>
      </c>
      <c r="T38" s="3" t="e">
        <f>$X38*S38</f>
        <v>#VALUE!</v>
      </c>
      <c r="U38" s="2">
        <v>0.7</v>
      </c>
      <c r="V38" s="3" t="e">
        <f>$X38*U38</f>
        <v>#VALUE!</v>
      </c>
      <c r="W38" s="34">
        <f>SUM(C38,E38,G38,I38,K38,M38,O38,Q38,S38,U38)</f>
        <v>1</v>
      </c>
      <c r="X38" s="36" t="s">
        <v>64</v>
      </c>
      <c r="Y38" s="31"/>
      <c r="Z38" s="4"/>
      <c r="AA38" s="5"/>
      <c r="AB38" s="4"/>
    </row>
    <row r="39" spans="1:28" x14ac:dyDescent="0.25">
      <c r="A39" s="32"/>
      <c r="B39" s="33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4" t="e">
        <f>VLOOKUP($A$12,#REF!,4,FALSE)</f>
        <v>#REF!</v>
      </c>
      <c r="X39" s="36"/>
      <c r="Y39" s="31"/>
      <c r="AA39" s="5"/>
      <c r="AB39" s="4"/>
    </row>
    <row r="40" spans="1:28" x14ac:dyDescent="0.25">
      <c r="A40" s="32" t="s">
        <v>33</v>
      </c>
      <c r="B40" s="33" t="s">
        <v>55</v>
      </c>
      <c r="C40" s="2"/>
      <c r="D40" s="3" t="e">
        <f>$X40*C40</f>
        <v>#VALUE!</v>
      </c>
      <c r="E40" s="2"/>
      <c r="F40" s="3" t="e">
        <f>$X40*E40</f>
        <v>#VALUE!</v>
      </c>
      <c r="G40" s="2"/>
      <c r="H40" s="3" t="e">
        <f>$X40*G40</f>
        <v>#VALUE!</v>
      </c>
      <c r="I40" s="2"/>
      <c r="J40" s="3" t="e">
        <f>$X40*I40</f>
        <v>#VALUE!</v>
      </c>
      <c r="K40" s="2"/>
      <c r="L40" s="3" t="e">
        <f>$X40*K40</f>
        <v>#VALUE!</v>
      </c>
      <c r="M40" s="2">
        <v>0.1</v>
      </c>
      <c r="N40" s="3" t="e">
        <f>$X40*M40</f>
        <v>#VALUE!</v>
      </c>
      <c r="O40" s="2">
        <v>0.3</v>
      </c>
      <c r="P40" s="3" t="e">
        <f>$X40*O40</f>
        <v>#VALUE!</v>
      </c>
      <c r="Q40" s="2">
        <v>0.2</v>
      </c>
      <c r="R40" s="3" t="e">
        <f>$X40*Q40</f>
        <v>#VALUE!</v>
      </c>
      <c r="S40" s="2">
        <v>0.4</v>
      </c>
      <c r="T40" s="3" t="e">
        <f>$X40*S40</f>
        <v>#VALUE!</v>
      </c>
      <c r="U40" s="2"/>
      <c r="V40" s="3" t="e">
        <f>$X40*U40</f>
        <v>#VALUE!</v>
      </c>
      <c r="W40" s="34">
        <f>SUM(C40,E40,G40,I40,K40,M40,O40,Q40,S40,U40)</f>
        <v>1</v>
      </c>
      <c r="X40" s="36" t="s">
        <v>64</v>
      </c>
      <c r="Y40" s="31"/>
      <c r="Z40" s="4"/>
      <c r="AA40" s="5"/>
      <c r="AB40" s="4"/>
    </row>
    <row r="41" spans="1:28" x14ac:dyDescent="0.25">
      <c r="A41" s="32"/>
      <c r="B41" s="33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4" t="e">
        <f>VLOOKUP($A$12,#REF!,4,FALSE)</f>
        <v>#REF!</v>
      </c>
      <c r="X41" s="36"/>
      <c r="Y41" s="31"/>
      <c r="AA41" s="5"/>
      <c r="AB41" s="4"/>
    </row>
    <row r="42" spans="1:28" x14ac:dyDescent="0.25">
      <c r="A42" s="35" t="s">
        <v>34</v>
      </c>
      <c r="B42" s="33" t="s">
        <v>56</v>
      </c>
      <c r="C42" s="2"/>
      <c r="D42" s="3" t="e">
        <f>$X42*C42</f>
        <v>#VALUE!</v>
      </c>
      <c r="E42" s="2">
        <v>0.2</v>
      </c>
      <c r="F42" s="3" t="e">
        <f>$X42*E42</f>
        <v>#VALUE!</v>
      </c>
      <c r="G42" s="2">
        <v>0.2</v>
      </c>
      <c r="H42" s="3" t="e">
        <f>$X42*G42</f>
        <v>#VALUE!</v>
      </c>
      <c r="I42" s="2"/>
      <c r="J42" s="3" t="e">
        <f>$X42*I42</f>
        <v>#VALUE!</v>
      </c>
      <c r="K42" s="2"/>
      <c r="L42" s="3" t="e">
        <f>$X42*K42</f>
        <v>#VALUE!</v>
      </c>
      <c r="M42" s="2"/>
      <c r="N42" s="3" t="e">
        <f>$X42*M42</f>
        <v>#VALUE!</v>
      </c>
      <c r="O42" s="2"/>
      <c r="P42" s="3" t="e">
        <f>$X42*O42</f>
        <v>#VALUE!</v>
      </c>
      <c r="Q42" s="2">
        <v>0.4</v>
      </c>
      <c r="R42" s="3" t="e">
        <f>$X42*Q42</f>
        <v>#VALUE!</v>
      </c>
      <c r="S42" s="2">
        <v>0.2</v>
      </c>
      <c r="T42" s="3" t="e">
        <f>$X42*S42</f>
        <v>#VALUE!</v>
      </c>
      <c r="U42" s="2"/>
      <c r="V42" s="3" t="e">
        <f>$X42*U42</f>
        <v>#VALUE!</v>
      </c>
      <c r="W42" s="34">
        <f>SUM(C42,E42,G42,I42,K42,M42,O42,Q42,S42,U42)</f>
        <v>1</v>
      </c>
      <c r="X42" s="36" t="s">
        <v>64</v>
      </c>
      <c r="Y42" s="31"/>
      <c r="Z42" s="4"/>
      <c r="AA42" s="5"/>
      <c r="AB42" s="4"/>
    </row>
    <row r="43" spans="1:28" x14ac:dyDescent="0.25">
      <c r="A43" s="32"/>
      <c r="B43" s="33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4" t="e">
        <f>VLOOKUP($A$12,#REF!,4,FALSE)</f>
        <v>#REF!</v>
      </c>
      <c r="X43" s="36"/>
      <c r="Y43" s="31"/>
      <c r="AA43" s="5"/>
      <c r="AB43" s="4"/>
    </row>
    <row r="44" spans="1:28" x14ac:dyDescent="0.25">
      <c r="A44" s="35" t="s">
        <v>35</v>
      </c>
      <c r="B44" s="33" t="s">
        <v>57</v>
      </c>
      <c r="C44" s="2"/>
      <c r="D44" s="3" t="e">
        <f>$X44*C44</f>
        <v>#VALUE!</v>
      </c>
      <c r="E44" s="2"/>
      <c r="F44" s="3" t="e">
        <f>$X44*E44</f>
        <v>#VALUE!</v>
      </c>
      <c r="G44" s="2"/>
      <c r="H44" s="3" t="e">
        <f>$X44*G44</f>
        <v>#VALUE!</v>
      </c>
      <c r="I44" s="2"/>
      <c r="J44" s="3" t="e">
        <f>$X44*I44</f>
        <v>#VALUE!</v>
      </c>
      <c r="K44" s="2"/>
      <c r="L44" s="3" t="e">
        <f>$X44*K44</f>
        <v>#VALUE!</v>
      </c>
      <c r="M44" s="2"/>
      <c r="N44" s="3" t="e">
        <f>$X44*M44</f>
        <v>#VALUE!</v>
      </c>
      <c r="O44" s="2"/>
      <c r="P44" s="3" t="e">
        <f>$X44*O44</f>
        <v>#VALUE!</v>
      </c>
      <c r="Q44" s="2"/>
      <c r="R44" s="3" t="e">
        <f>$X44*Q44</f>
        <v>#VALUE!</v>
      </c>
      <c r="S44" s="2">
        <v>0.3</v>
      </c>
      <c r="T44" s="3" t="e">
        <f>$X44*S44</f>
        <v>#VALUE!</v>
      </c>
      <c r="U44" s="2">
        <v>0.7</v>
      </c>
      <c r="V44" s="3" t="e">
        <f>$X44*U44</f>
        <v>#VALUE!</v>
      </c>
      <c r="W44" s="34">
        <f>SUM(C44,E44,G44,I44,K44,M44,O44,Q44,S44,U44)</f>
        <v>1</v>
      </c>
      <c r="X44" s="36" t="s">
        <v>64</v>
      </c>
      <c r="Y44" s="31"/>
      <c r="Z44" s="4"/>
      <c r="AA44" s="5"/>
      <c r="AB44" s="4"/>
    </row>
    <row r="45" spans="1:28" x14ac:dyDescent="0.25">
      <c r="A45" s="32"/>
      <c r="B45" s="33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29"/>
      <c r="V45" s="6"/>
      <c r="W45" s="34" t="e">
        <f>VLOOKUP($A$12,#REF!,4,FALSE)</f>
        <v>#REF!</v>
      </c>
      <c r="X45" s="36"/>
      <c r="Y45" s="31"/>
      <c r="AA45" s="5"/>
      <c r="AB45" s="4"/>
    </row>
    <row r="46" spans="1:28" x14ac:dyDescent="0.25">
      <c r="A46" s="35" t="s">
        <v>36</v>
      </c>
      <c r="B46" s="33" t="s">
        <v>58</v>
      </c>
      <c r="C46" s="2"/>
      <c r="D46" s="3" t="e">
        <f>$X46*C46</f>
        <v>#VALUE!</v>
      </c>
      <c r="E46" s="2"/>
      <c r="F46" s="3" t="e">
        <f>$X46*E46</f>
        <v>#VALUE!</v>
      </c>
      <c r="G46" s="2"/>
      <c r="H46" s="3" t="e">
        <f>$X46*G46</f>
        <v>#VALUE!</v>
      </c>
      <c r="I46" s="2"/>
      <c r="J46" s="3" t="e">
        <f>$X46*I46</f>
        <v>#VALUE!</v>
      </c>
      <c r="K46" s="2"/>
      <c r="L46" s="3" t="e">
        <f>$X46*K46</f>
        <v>#VALUE!</v>
      </c>
      <c r="M46" s="2"/>
      <c r="N46" s="3" t="e">
        <f>$X46*M46</f>
        <v>#VALUE!</v>
      </c>
      <c r="O46" s="2"/>
      <c r="P46" s="3" t="e">
        <f>$X46*O46</f>
        <v>#VALUE!</v>
      </c>
      <c r="Q46" s="2">
        <v>0.25</v>
      </c>
      <c r="R46" s="3" t="e">
        <f>$X46*Q46</f>
        <v>#VALUE!</v>
      </c>
      <c r="S46" s="2">
        <v>0.25</v>
      </c>
      <c r="T46" s="3" t="e">
        <f>$X46*S46</f>
        <v>#VALUE!</v>
      </c>
      <c r="U46" s="2">
        <v>0.5</v>
      </c>
      <c r="V46" s="3" t="e">
        <f>$X46*U46</f>
        <v>#VALUE!</v>
      </c>
      <c r="W46" s="34">
        <f>SUM(C46,E46,G46,I46,K46,M46,O46,Q46,S46,U46)</f>
        <v>1</v>
      </c>
      <c r="X46" s="36" t="s">
        <v>64</v>
      </c>
      <c r="Y46" s="31"/>
      <c r="Z46" s="4"/>
      <c r="AA46" s="5"/>
      <c r="AB46" s="4"/>
    </row>
    <row r="47" spans="1:28" x14ac:dyDescent="0.25">
      <c r="A47" s="32"/>
      <c r="B47" s="33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4" t="e">
        <f>VLOOKUP($A$12,#REF!,4,FALSE)</f>
        <v>#REF!</v>
      </c>
      <c r="X47" s="36"/>
      <c r="Y47" s="31"/>
      <c r="AA47" s="5"/>
      <c r="AB47" s="4"/>
    </row>
    <row r="48" spans="1:28" x14ac:dyDescent="0.25">
      <c r="A48" s="35" t="s">
        <v>37</v>
      </c>
      <c r="B48" s="33" t="s">
        <v>59</v>
      </c>
      <c r="C48" s="2"/>
      <c r="D48" s="3" t="e">
        <f>$X48*C48</f>
        <v>#VALUE!</v>
      </c>
      <c r="E48" s="2"/>
      <c r="F48" s="3" t="e">
        <f>$X48*E48</f>
        <v>#VALUE!</v>
      </c>
      <c r="G48" s="2"/>
      <c r="H48" s="3" t="e">
        <f>$X48*G48</f>
        <v>#VALUE!</v>
      </c>
      <c r="I48" s="2"/>
      <c r="J48" s="3" t="e">
        <f>$X48*I48</f>
        <v>#VALUE!</v>
      </c>
      <c r="K48" s="2"/>
      <c r="L48" s="3" t="e">
        <f>$X48*K48</f>
        <v>#VALUE!</v>
      </c>
      <c r="M48" s="2"/>
      <c r="N48" s="3" t="e">
        <f>$X48*M48</f>
        <v>#VALUE!</v>
      </c>
      <c r="O48" s="2"/>
      <c r="P48" s="3" t="e">
        <f>$X48*O48</f>
        <v>#VALUE!</v>
      </c>
      <c r="Q48" s="2"/>
      <c r="R48" s="3" t="e">
        <f>$X48*Q48</f>
        <v>#VALUE!</v>
      </c>
      <c r="S48" s="2"/>
      <c r="T48" s="3" t="e">
        <f>$X48*S48</f>
        <v>#VALUE!</v>
      </c>
      <c r="U48" s="2">
        <v>1</v>
      </c>
      <c r="V48" s="3" t="e">
        <f>$X48*U48</f>
        <v>#VALUE!</v>
      </c>
      <c r="W48" s="34">
        <f>SUM(C48,E48,G48,I48,K48,M48,O48,Q48,S48,U48)</f>
        <v>1</v>
      </c>
      <c r="X48" s="36" t="s">
        <v>64</v>
      </c>
      <c r="Y48" s="31"/>
      <c r="Z48" s="4"/>
      <c r="AA48" s="5"/>
      <c r="AB48" s="4"/>
    </row>
    <row r="49" spans="1:28" x14ac:dyDescent="0.25">
      <c r="A49" s="32"/>
      <c r="B49" s="33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4" t="e">
        <f>VLOOKUP($A$12,#REF!,4,FALSE)</f>
        <v>#REF!</v>
      </c>
      <c r="X49" s="36"/>
      <c r="Y49" s="31"/>
      <c r="AA49" s="5"/>
      <c r="AB49" s="4"/>
    </row>
    <row r="50" spans="1:28" x14ac:dyDescent="0.25">
      <c r="A50" s="35" t="s">
        <v>38</v>
      </c>
      <c r="B50" s="33" t="s">
        <v>60</v>
      </c>
      <c r="C50" s="2"/>
      <c r="D50" s="3" t="e">
        <f>$X50*C50</f>
        <v>#VALUE!</v>
      </c>
      <c r="E50" s="2"/>
      <c r="F50" s="3" t="e">
        <f>$X50*E50</f>
        <v>#VALUE!</v>
      </c>
      <c r="G50" s="2"/>
      <c r="H50" s="3" t="e">
        <f>$X50*G50</f>
        <v>#VALUE!</v>
      </c>
      <c r="I50" s="2"/>
      <c r="J50" s="3" t="e">
        <f>$X50*I50</f>
        <v>#VALUE!</v>
      </c>
      <c r="K50" s="2"/>
      <c r="L50" s="3" t="e">
        <f>$X50*K50</f>
        <v>#VALUE!</v>
      </c>
      <c r="M50" s="2"/>
      <c r="N50" s="3" t="e">
        <f>$X50*M50</f>
        <v>#VALUE!</v>
      </c>
      <c r="O50" s="2"/>
      <c r="P50" s="3" t="e">
        <f>$X50*O50</f>
        <v>#VALUE!</v>
      </c>
      <c r="Q50" s="2">
        <v>0.8</v>
      </c>
      <c r="R50" s="3" t="e">
        <f>$X50*Q50</f>
        <v>#VALUE!</v>
      </c>
      <c r="S50" s="2">
        <v>0.2</v>
      </c>
      <c r="T50" s="3" t="e">
        <f>$X50*S50</f>
        <v>#VALUE!</v>
      </c>
      <c r="U50" s="2"/>
      <c r="V50" s="3" t="e">
        <f>$X50*U50</f>
        <v>#VALUE!</v>
      </c>
      <c r="W50" s="34">
        <f>SUM(C50,E50,G50,I50,K50,M50,O50,Q50,S50,U50)</f>
        <v>1</v>
      </c>
      <c r="X50" s="36" t="s">
        <v>64</v>
      </c>
      <c r="Y50" s="31"/>
      <c r="Z50" s="4"/>
      <c r="AA50" s="5"/>
      <c r="AB50" s="4"/>
    </row>
    <row r="51" spans="1:28" x14ac:dyDescent="0.25">
      <c r="A51" s="32"/>
      <c r="B51" s="33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4" t="e">
        <f>VLOOKUP($A$12,#REF!,4,FALSE)</f>
        <v>#REF!</v>
      </c>
      <c r="X51" s="36"/>
      <c r="Y51" s="31"/>
      <c r="AA51" s="5"/>
      <c r="AB51" s="4"/>
    </row>
    <row r="52" spans="1:28" x14ac:dyDescent="0.25">
      <c r="A52" s="35" t="s">
        <v>39</v>
      </c>
      <c r="B52" s="33" t="s">
        <v>61</v>
      </c>
      <c r="C52" s="2"/>
      <c r="D52" s="3" t="e">
        <f>$X52*C52</f>
        <v>#VALUE!</v>
      </c>
      <c r="E52" s="2"/>
      <c r="F52" s="3" t="e">
        <f>$X52*E52</f>
        <v>#VALUE!</v>
      </c>
      <c r="G52" s="2"/>
      <c r="H52" s="3" t="e">
        <f>$X52*G52</f>
        <v>#VALUE!</v>
      </c>
      <c r="I52" s="2"/>
      <c r="J52" s="3" t="e">
        <f>$X52*I52</f>
        <v>#VALUE!</v>
      </c>
      <c r="K52" s="2"/>
      <c r="L52" s="3" t="e">
        <f>$X52*K52</f>
        <v>#VALUE!</v>
      </c>
      <c r="M52" s="2"/>
      <c r="N52" s="3" t="e">
        <f>$X52*M52</f>
        <v>#VALUE!</v>
      </c>
      <c r="O52" s="2"/>
      <c r="P52" s="3" t="e">
        <f>$X52*O52</f>
        <v>#VALUE!</v>
      </c>
      <c r="Q52" s="2"/>
      <c r="R52" s="3" t="e">
        <f>$X52*Q52</f>
        <v>#VALUE!</v>
      </c>
      <c r="S52" s="2"/>
      <c r="T52" s="3" t="e">
        <f>$X52*S52</f>
        <v>#VALUE!</v>
      </c>
      <c r="U52" s="2">
        <v>1</v>
      </c>
      <c r="V52" s="3" t="e">
        <f>$X52*U52</f>
        <v>#VALUE!</v>
      </c>
      <c r="W52" s="34">
        <f>SUM(C52,E52,G52,I52,K52,M52,O52,Q52,S52,U52)</f>
        <v>1</v>
      </c>
      <c r="X52" s="36" t="s">
        <v>64</v>
      </c>
      <c r="Y52" s="31"/>
      <c r="Z52" s="4"/>
      <c r="AA52" s="5"/>
      <c r="AB52" s="4"/>
    </row>
    <row r="53" spans="1:28" x14ac:dyDescent="0.25">
      <c r="A53" s="32"/>
      <c r="B53" s="33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4" t="e">
        <f>VLOOKUP($A$12,#REF!,4,FALSE)</f>
        <v>#REF!</v>
      </c>
      <c r="X53" s="36"/>
      <c r="Y53" s="31"/>
      <c r="AA53" s="5"/>
      <c r="AB53" s="4"/>
    </row>
    <row r="54" spans="1:28" x14ac:dyDescent="0.25">
      <c r="A54" s="39" t="s">
        <v>25</v>
      </c>
      <c r="B54" s="39"/>
      <c r="C54" s="7" t="e">
        <f>ROUND(D54/$X$54,6)</f>
        <v>#VALUE!</v>
      </c>
      <c r="D54" s="8" t="e">
        <f>ROUND(SUM(D12:D53),2)</f>
        <v>#VALUE!</v>
      </c>
      <c r="E54" s="7" t="e">
        <f>ROUND(F54/$X$54,6)</f>
        <v>#VALUE!</v>
      </c>
      <c r="F54" s="8" t="e">
        <f t="shared" ref="F54" si="0">ROUND(SUM(F12:F53),2)</f>
        <v>#VALUE!</v>
      </c>
      <c r="G54" s="7" t="e">
        <f>ROUND(H54/$X$54,6)</f>
        <v>#VALUE!</v>
      </c>
      <c r="H54" s="8" t="e">
        <f t="shared" ref="H54" si="1">ROUND(SUM(H12:H53),2)</f>
        <v>#VALUE!</v>
      </c>
      <c r="I54" s="7" t="e">
        <f>ROUND(J54/$X$54,6)</f>
        <v>#VALUE!</v>
      </c>
      <c r="J54" s="8" t="e">
        <f t="shared" ref="J54" si="2">ROUND(SUM(J12:J53),2)</f>
        <v>#VALUE!</v>
      </c>
      <c r="K54" s="7" t="e">
        <f>ROUND(L54/$X$54,6)</f>
        <v>#VALUE!</v>
      </c>
      <c r="L54" s="8" t="e">
        <f t="shared" ref="L54" si="3">ROUND(SUM(L12:L53),2)</f>
        <v>#VALUE!</v>
      </c>
      <c r="M54" s="7" t="e">
        <f>ROUND(N54/$X$54,6)</f>
        <v>#VALUE!</v>
      </c>
      <c r="N54" s="8" t="e">
        <f t="shared" ref="N54" si="4">ROUND(SUM(N12:N53),2)</f>
        <v>#VALUE!</v>
      </c>
      <c r="O54" s="7" t="e">
        <f>ROUND(P54/$X$54,6)</f>
        <v>#VALUE!</v>
      </c>
      <c r="P54" s="8" t="e">
        <f t="shared" ref="P54" si="5">ROUND(SUM(P12:P53),2)</f>
        <v>#VALUE!</v>
      </c>
      <c r="Q54" s="7" t="e">
        <f>ROUND(R54/$X$54,6)</f>
        <v>#VALUE!</v>
      </c>
      <c r="R54" s="8" t="e">
        <f t="shared" ref="R54" si="6">ROUND(SUM(R12:R53),2)</f>
        <v>#VALUE!</v>
      </c>
      <c r="S54" s="7" t="e">
        <f>ROUND(T54/$X$54,6)</f>
        <v>#VALUE!</v>
      </c>
      <c r="T54" s="8" t="e">
        <f t="shared" ref="T54" si="7">ROUND(SUM(T12:T53),2)</f>
        <v>#VALUE!</v>
      </c>
      <c r="U54" s="7" t="e">
        <f>ROUND(V54/$X$54,6)</f>
        <v>#VALUE!</v>
      </c>
      <c r="V54" s="8" t="e">
        <f t="shared" ref="V54" si="8">ROUND(SUM(V12:V53),2)</f>
        <v>#VALUE!</v>
      </c>
      <c r="W54" s="7"/>
      <c r="X54" s="9">
        <f>SUM(X12:X53)</f>
        <v>0</v>
      </c>
      <c r="Y54" s="4"/>
      <c r="AB54" s="4"/>
    </row>
    <row r="55" spans="1:28" ht="9.75" customHeight="1" x14ac:dyDescent="0.25">
      <c r="A55" s="4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1"/>
      <c r="AB55" s="4"/>
    </row>
    <row r="56" spans="1:28" x14ac:dyDescent="0.25">
      <c r="A56" s="35" t="s">
        <v>40</v>
      </c>
      <c r="B56" s="33" t="s">
        <v>62</v>
      </c>
      <c r="C56" s="2" t="e">
        <f>ROUND(C54,6)</f>
        <v>#VALUE!</v>
      </c>
      <c r="D56" s="3" t="e">
        <f>$X56*C56</f>
        <v>#VALUE!</v>
      </c>
      <c r="E56" s="2" t="e">
        <f t="shared" ref="E56" si="9">ROUND(E54,6)</f>
        <v>#VALUE!</v>
      </c>
      <c r="F56" s="3" t="e">
        <f>$X56*E56</f>
        <v>#VALUE!</v>
      </c>
      <c r="G56" s="2" t="e">
        <f t="shared" ref="G56" si="10">ROUND(G54,6)</f>
        <v>#VALUE!</v>
      </c>
      <c r="H56" s="3" t="e">
        <f>$X56*G56</f>
        <v>#VALUE!</v>
      </c>
      <c r="I56" s="2" t="e">
        <f t="shared" ref="I56" si="11">ROUND(I54,6)</f>
        <v>#VALUE!</v>
      </c>
      <c r="J56" s="3" t="e">
        <f>$X56*I56</f>
        <v>#VALUE!</v>
      </c>
      <c r="K56" s="2" t="e">
        <f t="shared" ref="K56" si="12">ROUND(K54,6)</f>
        <v>#VALUE!</v>
      </c>
      <c r="L56" s="3" t="e">
        <f>$X56*K56</f>
        <v>#VALUE!</v>
      </c>
      <c r="M56" s="2" t="e">
        <f t="shared" ref="M56" si="13">ROUND(M54,6)</f>
        <v>#VALUE!</v>
      </c>
      <c r="N56" s="3" t="e">
        <f>$X56*M56</f>
        <v>#VALUE!</v>
      </c>
      <c r="O56" s="2" t="e">
        <f t="shared" ref="O56" si="14">ROUND(O54,6)</f>
        <v>#VALUE!</v>
      </c>
      <c r="P56" s="3" t="e">
        <f>$X56*O56</f>
        <v>#VALUE!</v>
      </c>
      <c r="Q56" s="2" t="e">
        <f t="shared" ref="Q56" si="15">ROUND(Q54,6)</f>
        <v>#VALUE!</v>
      </c>
      <c r="R56" s="3" t="e">
        <f>$X56*Q56</f>
        <v>#VALUE!</v>
      </c>
      <c r="S56" s="2" t="e">
        <f t="shared" ref="S56:U56" si="16">ROUND(S54,6)</f>
        <v>#VALUE!</v>
      </c>
      <c r="T56" s="3" t="e">
        <f>$X56*S56</f>
        <v>#VALUE!</v>
      </c>
      <c r="U56" s="2" t="e">
        <f t="shared" si="16"/>
        <v>#VALUE!</v>
      </c>
      <c r="V56" s="3" t="e">
        <f>$X56*U56</f>
        <v>#VALUE!</v>
      </c>
      <c r="W56" s="34" t="e">
        <f>SUM(C56,E56,G56,I56,K56,M56,O56,Q56,S56,U56)</f>
        <v>#VALUE!</v>
      </c>
      <c r="X56" s="36" t="s">
        <v>64</v>
      </c>
      <c r="Y56" s="4"/>
      <c r="Z56" s="4"/>
      <c r="AA56" s="5"/>
      <c r="AB56" s="4"/>
    </row>
    <row r="57" spans="1:28" x14ac:dyDescent="0.25">
      <c r="A57" s="32"/>
      <c r="B57" s="33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30"/>
      <c r="V57" s="30"/>
      <c r="W57" s="34" t="e">
        <f>VLOOKUP($A$12,#REF!,4,FALSE)</f>
        <v>#REF!</v>
      </c>
      <c r="X57" s="36"/>
      <c r="Y57" s="25"/>
      <c r="AA57" s="5"/>
      <c r="AB57" s="4"/>
    </row>
    <row r="58" spans="1:28" ht="9" customHeight="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AB58" s="4"/>
    </row>
    <row r="59" spans="1:28" x14ac:dyDescent="0.25">
      <c r="A59" s="39" t="s">
        <v>27</v>
      </c>
      <c r="B59" s="39"/>
      <c r="C59" s="7" t="e">
        <f>ROUND(D59/$X$59,4)</f>
        <v>#VALUE!</v>
      </c>
      <c r="D59" s="10" t="e">
        <f>SUM(D54:D56)</f>
        <v>#VALUE!</v>
      </c>
      <c r="E59" s="7" t="e">
        <f>ROUND(F59/$X$59,4)</f>
        <v>#VALUE!</v>
      </c>
      <c r="F59" s="10" t="e">
        <f>SUM(F54:F56)+D59</f>
        <v>#VALUE!</v>
      </c>
      <c r="G59" s="7" t="e">
        <f>ROUND(H59/$X$59,4)</f>
        <v>#VALUE!</v>
      </c>
      <c r="H59" s="10" t="e">
        <f t="shared" ref="H59" si="17">SUM(H54:H56)+F59</f>
        <v>#VALUE!</v>
      </c>
      <c r="I59" s="7" t="e">
        <f>ROUND(J59/$X$59,4)</f>
        <v>#VALUE!</v>
      </c>
      <c r="J59" s="10" t="e">
        <f t="shared" ref="J59" si="18">SUM(J54:J56)+H59</f>
        <v>#VALUE!</v>
      </c>
      <c r="K59" s="7" t="e">
        <f>ROUND(L59/$X$59,4)</f>
        <v>#VALUE!</v>
      </c>
      <c r="L59" s="10" t="e">
        <f t="shared" ref="L59" si="19">SUM(L54:L56)+J59</f>
        <v>#VALUE!</v>
      </c>
      <c r="M59" s="7" t="e">
        <f>ROUND(N59/$X$59,4)</f>
        <v>#VALUE!</v>
      </c>
      <c r="N59" s="10" t="e">
        <f t="shared" ref="N59" si="20">SUM(N54:N56)+L59</f>
        <v>#VALUE!</v>
      </c>
      <c r="O59" s="7" t="e">
        <f>ROUND(P59/$X$59,4)</f>
        <v>#VALUE!</v>
      </c>
      <c r="P59" s="10" t="e">
        <f t="shared" ref="P59" si="21">SUM(P54:P56)+N59</f>
        <v>#VALUE!</v>
      </c>
      <c r="Q59" s="7" t="e">
        <f>ROUND(R59/$X$59,4)</f>
        <v>#VALUE!</v>
      </c>
      <c r="R59" s="10" t="e">
        <f t="shared" ref="R59" si="22">SUM(R54:R56)+P59</f>
        <v>#VALUE!</v>
      </c>
      <c r="S59" s="7" t="e">
        <f>ROUND(T59/$X$59,4)</f>
        <v>#VALUE!</v>
      </c>
      <c r="T59" s="10" t="e">
        <f t="shared" ref="T59" si="23">SUM(T54:T56)+R59</f>
        <v>#VALUE!</v>
      </c>
      <c r="U59" s="7" t="e">
        <f>ROUND(V59/$X$59,4)</f>
        <v>#VALUE!</v>
      </c>
      <c r="V59" s="10" t="e">
        <f t="shared" ref="V59" si="24">SUM(V54:V56)+T59</f>
        <v>#VALUE!</v>
      </c>
      <c r="W59" s="7"/>
      <c r="X59" s="9">
        <f>SUM(X54:X58)</f>
        <v>0</v>
      </c>
      <c r="Y59" s="4"/>
      <c r="AB59" s="4"/>
    </row>
    <row r="60" spans="1:28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3"/>
      <c r="AB60" s="4"/>
    </row>
    <row r="61" spans="1:28" x14ac:dyDescent="0.25">
      <c r="C61" s="14"/>
      <c r="E61" s="14"/>
      <c r="G61" s="14"/>
      <c r="I61" s="14"/>
      <c r="K61" s="14"/>
      <c r="M61" s="14"/>
      <c r="W61" s="15"/>
      <c r="X61" s="13"/>
      <c r="AB61" s="4"/>
    </row>
    <row r="62" spans="1:28" ht="19.5" x14ac:dyDescent="0.3">
      <c r="A62" s="16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52" t="s">
        <v>73</v>
      </c>
      <c r="M62" s="52"/>
      <c r="N62" s="52"/>
      <c r="O62" s="52"/>
      <c r="P62" s="52"/>
      <c r="Q62" s="52"/>
      <c r="R62" s="18"/>
      <c r="S62" s="18"/>
      <c r="T62" s="18"/>
      <c r="U62" s="18"/>
      <c r="V62" s="18"/>
      <c r="W62" s="19"/>
      <c r="X62" s="13"/>
      <c r="AB62" s="4"/>
    </row>
    <row r="63" spans="1:28" x14ac:dyDescent="0.25">
      <c r="A63" s="17"/>
      <c r="B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AB63" s="4"/>
    </row>
    <row r="64" spans="1:28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AB64" s="4"/>
    </row>
    <row r="65" spans="1:28" x14ac:dyDescent="0.25">
      <c r="A65" s="17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AB65" s="4"/>
    </row>
    <row r="66" spans="1:28" x14ac:dyDescent="0.25">
      <c r="A66" s="20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AB66" s="4"/>
    </row>
    <row r="67" spans="1:28" x14ac:dyDescent="0.25">
      <c r="A67" s="20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AB67" s="4"/>
    </row>
    <row r="68" spans="1:28" x14ac:dyDescent="0.25">
      <c r="A68" s="20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AB68" s="4"/>
    </row>
    <row r="69" spans="1:28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1" spans="1:28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3" spans="1:28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8" x14ac:dyDescent="0.25">
      <c r="A74" s="38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6" spans="1:28" x14ac:dyDescent="0.25">
      <c r="W76" s="4"/>
      <c r="X76" s="4"/>
    </row>
    <row r="112" spans="1:1" x14ac:dyDescent="0.25">
      <c r="A112" s="1" t="s">
        <v>28</v>
      </c>
    </row>
  </sheetData>
  <mergeCells count="140">
    <mergeCell ref="X46:X47"/>
    <mergeCell ref="X48:X49"/>
    <mergeCell ref="X50:X51"/>
    <mergeCell ref="X52:X53"/>
    <mergeCell ref="X56:X57"/>
    <mergeCell ref="A55:X55"/>
    <mergeCell ref="A58:X58"/>
    <mergeCell ref="L62:Q62"/>
    <mergeCell ref="X24:X25"/>
    <mergeCell ref="X26:X27"/>
    <mergeCell ref="X28:X29"/>
    <mergeCell ref="X30:X31"/>
    <mergeCell ref="X32:X33"/>
    <mergeCell ref="X34:X35"/>
    <mergeCell ref="X36:X37"/>
    <mergeCell ref="X38:X39"/>
    <mergeCell ref="X40:X41"/>
    <mergeCell ref="W28:W29"/>
    <mergeCell ref="X14:X15"/>
    <mergeCell ref="X16:X17"/>
    <mergeCell ref="X18:X19"/>
    <mergeCell ref="X20:X21"/>
    <mergeCell ref="X22:X23"/>
    <mergeCell ref="A9:A11"/>
    <mergeCell ref="B9:B11"/>
    <mergeCell ref="C9:V9"/>
    <mergeCell ref="W9:X10"/>
    <mergeCell ref="C10:D10"/>
    <mergeCell ref="E10:F10"/>
    <mergeCell ref="G10:H10"/>
    <mergeCell ref="I10:J10"/>
    <mergeCell ref="W20:W21"/>
    <mergeCell ref="A1:X1"/>
    <mergeCell ref="B2:Q2"/>
    <mergeCell ref="B3:Q3"/>
    <mergeCell ref="B4:Q4"/>
    <mergeCell ref="B5:Q5"/>
    <mergeCell ref="B6:Q6"/>
    <mergeCell ref="A12:A13"/>
    <mergeCell ref="B12:B13"/>
    <mergeCell ref="W12:W13"/>
    <mergeCell ref="B7:Q7"/>
    <mergeCell ref="R2:X7"/>
    <mergeCell ref="A8:X8"/>
    <mergeCell ref="X12:X13"/>
    <mergeCell ref="Y12:Y13"/>
    <mergeCell ref="K10:L10"/>
    <mergeCell ref="M10:N10"/>
    <mergeCell ref="O10:P10"/>
    <mergeCell ref="Q10:R10"/>
    <mergeCell ref="S10:T10"/>
    <mergeCell ref="U10:V10"/>
    <mergeCell ref="Y46:Y47"/>
    <mergeCell ref="A48:A49"/>
    <mergeCell ref="B48:B49"/>
    <mergeCell ref="W48:W49"/>
    <mergeCell ref="Y48:Y49"/>
    <mergeCell ref="A14:A15"/>
    <mergeCell ref="B14:B15"/>
    <mergeCell ref="W14:W15"/>
    <mergeCell ref="Y14:Y15"/>
    <mergeCell ref="A30:A31"/>
    <mergeCell ref="B30:B31"/>
    <mergeCell ref="W30:W31"/>
    <mergeCell ref="Y30:Y31"/>
    <mergeCell ref="Y16:Y17"/>
    <mergeCell ref="Y18:Y19"/>
    <mergeCell ref="Y24:Y25"/>
    <mergeCell ref="Y26:Y27"/>
    <mergeCell ref="Y20:Y21"/>
    <mergeCell ref="A22:A23"/>
    <mergeCell ref="B22:B23"/>
    <mergeCell ref="W22:W23"/>
    <mergeCell ref="Y22:Y23"/>
    <mergeCell ref="A34:A35"/>
    <mergeCell ref="A59:B59"/>
    <mergeCell ref="A50:A51"/>
    <mergeCell ref="B50:B51"/>
    <mergeCell ref="W50:W51"/>
    <mergeCell ref="Y50:Y51"/>
    <mergeCell ref="A52:A53"/>
    <mergeCell ref="B52:B53"/>
    <mergeCell ref="W52:W53"/>
    <mergeCell ref="Y52:Y53"/>
    <mergeCell ref="B34:B35"/>
    <mergeCell ref="W34:W35"/>
    <mergeCell ref="Y34:Y35"/>
    <mergeCell ref="A36:A37"/>
    <mergeCell ref="B36:B37"/>
    <mergeCell ref="W36:W37"/>
    <mergeCell ref="Y36:Y37"/>
    <mergeCell ref="A28:A29"/>
    <mergeCell ref="B28:B29"/>
    <mergeCell ref="A64:X64"/>
    <mergeCell ref="A69:X69"/>
    <mergeCell ref="A74:X74"/>
    <mergeCell ref="A16:A17"/>
    <mergeCell ref="B16:B17"/>
    <mergeCell ref="W16:W17"/>
    <mergeCell ref="A18:A19"/>
    <mergeCell ref="B18:B19"/>
    <mergeCell ref="W18:W19"/>
    <mergeCell ref="A20:A21"/>
    <mergeCell ref="A54:B54"/>
    <mergeCell ref="A56:A57"/>
    <mergeCell ref="B56:B57"/>
    <mergeCell ref="W56:W57"/>
    <mergeCell ref="A46:A47"/>
    <mergeCell ref="B46:B47"/>
    <mergeCell ref="W46:W47"/>
    <mergeCell ref="A24:A25"/>
    <mergeCell ref="B24:B25"/>
    <mergeCell ref="W24:W25"/>
    <mergeCell ref="A26:A27"/>
    <mergeCell ref="B26:B27"/>
    <mergeCell ref="W26:W27"/>
    <mergeCell ref="B20:B21"/>
    <mergeCell ref="Y28:Y29"/>
    <mergeCell ref="A32:A33"/>
    <mergeCell ref="B32:B33"/>
    <mergeCell ref="W32:W33"/>
    <mergeCell ref="Y32:Y33"/>
    <mergeCell ref="A44:A45"/>
    <mergeCell ref="B44:B45"/>
    <mergeCell ref="W44:W45"/>
    <mergeCell ref="Y44:Y45"/>
    <mergeCell ref="A38:A39"/>
    <mergeCell ref="B38:B39"/>
    <mergeCell ref="W38:W39"/>
    <mergeCell ref="Y38:Y39"/>
    <mergeCell ref="A42:A43"/>
    <mergeCell ref="B42:B43"/>
    <mergeCell ref="W42:W43"/>
    <mergeCell ref="Y42:Y43"/>
    <mergeCell ref="A40:A41"/>
    <mergeCell ref="B40:B41"/>
    <mergeCell ref="W40:W41"/>
    <mergeCell ref="Y40:Y41"/>
    <mergeCell ref="X42:X43"/>
    <mergeCell ref="X44:X45"/>
  </mergeCells>
  <conditionalFormatting sqref="B12:B53">
    <cfRule type="expression" dxfId="2" priority="7">
      <formula>W12&gt;1</formula>
    </cfRule>
  </conditionalFormatting>
  <conditionalFormatting sqref="C17:V17 C19:V19 C21:V21 C23:V23 C25:V25 C27:V27 C29:V29 C31:V31 C33:V33 C35:V35 C37:V37 C39:V39 C41:V41 C43:V43 C45:V45 C47:V47 C49:V49 C51:V51 C53:V53 C57:V57 E13:V13 C15:V15">
    <cfRule type="expression" dxfId="1" priority="4">
      <formula>C12&lt;&gt;0</formula>
    </cfRule>
  </conditionalFormatting>
  <conditionalFormatting sqref="C13:D13">
    <cfRule type="expression" dxfId="0" priority="1">
      <formula>C12&lt;&gt;0</formula>
    </cfRule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22" fitToHeight="0" orientation="landscape" r:id="rId1"/>
  <headerFooter>
    <oddFooter>&amp;L&amp;F | &amp;A&amp;RPágina &amp;P</oddFooter>
  </headerFooter>
  <ignoredErrors>
    <ignoredError sqref="U56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Cronograma físico-financeiro</vt:lpstr>
      <vt:lpstr>'Cronograma físico-financeiro'!Area_de_impressao</vt:lpstr>
      <vt:lpstr>'Cronograma físico-financeiro'!Titulos_de_impressao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Érick Chagas Fereira</dc:creator>
  <cp:lastModifiedBy>Dayane Lucas da Silva</cp:lastModifiedBy>
  <cp:lastPrinted>2025-12-17T03:08:05Z</cp:lastPrinted>
  <dcterms:created xsi:type="dcterms:W3CDTF">2025-11-21T19:59:45Z</dcterms:created>
  <dcterms:modified xsi:type="dcterms:W3CDTF">2026-01-09T16:32:41Z</dcterms:modified>
</cp:coreProperties>
</file>